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gaoka\Desktop\"/>
    </mc:Choice>
  </mc:AlternateContent>
  <xr:revisionPtr revIDLastSave="0" documentId="8_{9756288E-1EF9-4D81-A5D8-FC04EBC7A8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原本" sheetId="6" r:id="rId1"/>
  </sheets>
  <definedNames>
    <definedName name="_xlnm.Print_Area" localSheetId="0">原本!$A:$Z</definedName>
  </definedNames>
  <calcPr calcId="191029"/>
</workbook>
</file>

<file path=xl/calcChain.xml><?xml version="1.0" encoding="utf-8"?>
<calcChain xmlns="http://schemas.openxmlformats.org/spreadsheetml/2006/main">
  <c r="N8" i="6" l="1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14" i="6"/>
  <c r="H8" i="6"/>
  <c r="AE14" i="6"/>
  <c r="AD14" i="6"/>
  <c r="AC14" i="6"/>
  <c r="O14" i="6"/>
  <c r="Y14" i="6" l="1"/>
  <c r="AE15" i="6" l="1"/>
  <c r="AF14" i="6" s="1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44" i="6"/>
  <c r="AE45" i="6"/>
  <c r="AE46" i="6"/>
  <c r="AE47" i="6"/>
  <c r="AE48" i="6"/>
  <c r="AF48" i="6" s="1"/>
  <c r="AH48" i="6" s="1"/>
  <c r="AF44" i="6" l="1"/>
  <c r="AH44" i="6" s="1"/>
  <c r="AF47" i="6"/>
  <c r="AH47" i="6" s="1"/>
  <c r="AF46" i="6"/>
  <c r="AH46" i="6" s="1"/>
  <c r="AF45" i="6"/>
  <c r="AH45" i="6" s="1"/>
  <c r="AF40" i="6"/>
  <c r="AH40" i="6" s="1"/>
  <c r="AF43" i="6"/>
  <c r="AH43" i="6" s="1"/>
  <c r="AF42" i="6"/>
  <c r="AH42" i="6" s="1"/>
  <c r="AF41" i="6"/>
  <c r="AH41" i="6" s="1"/>
  <c r="AF36" i="6"/>
  <c r="AH36" i="6" s="1"/>
  <c r="AF39" i="6"/>
  <c r="AH39" i="6" s="1"/>
  <c r="AF38" i="6"/>
  <c r="AH38" i="6" s="1"/>
  <c r="AF37" i="6"/>
  <c r="AH37" i="6" s="1"/>
  <c r="AF35" i="6"/>
  <c r="AH35" i="6" s="1"/>
  <c r="AF19" i="6"/>
  <c r="AH19" i="6" s="1"/>
  <c r="AF31" i="6"/>
  <c r="AH31" i="6" s="1"/>
  <c r="AF34" i="6"/>
  <c r="AH34" i="6" s="1"/>
  <c r="AF30" i="6"/>
  <c r="AH30" i="6" s="1"/>
  <c r="AF24" i="6"/>
  <c r="AH24" i="6" s="1"/>
  <c r="AF32" i="6"/>
  <c r="AH32" i="6" s="1"/>
  <c r="AF27" i="6"/>
  <c r="AH27" i="6" s="1"/>
  <c r="AF33" i="6"/>
  <c r="AH33" i="6" s="1"/>
  <c r="AF26" i="6"/>
  <c r="AH26" i="6" s="1"/>
  <c r="AF28" i="6"/>
  <c r="AH28" i="6" s="1"/>
  <c r="AF25" i="6"/>
  <c r="AH25" i="6" s="1"/>
  <c r="AF23" i="6"/>
  <c r="AH23" i="6" s="1"/>
  <c r="AF20" i="6"/>
  <c r="AH20" i="6" s="1"/>
  <c r="AF29" i="6"/>
  <c r="AH29" i="6" s="1"/>
  <c r="AF22" i="6"/>
  <c r="AH22" i="6" s="1"/>
  <c r="AF21" i="6"/>
  <c r="AH21" i="6" s="1"/>
  <c r="AF17" i="6"/>
  <c r="AH17" i="6" s="1"/>
  <c r="AF18" i="6"/>
  <c r="AH18" i="6" s="1"/>
  <c r="AF15" i="6"/>
  <c r="AH15" i="6" s="1"/>
  <c r="AF16" i="6" l="1"/>
  <c r="AH16" i="6" s="1"/>
  <c r="AH14" i="6"/>
  <c r="A20" i="6"/>
  <c r="Y20" i="6" s="1"/>
  <c r="A21" i="6"/>
  <c r="Y21" i="6" s="1"/>
  <c r="A22" i="6"/>
  <c r="Y22" i="6" s="1"/>
  <c r="A23" i="6"/>
  <c r="Y23" i="6" s="1"/>
  <c r="A24" i="6"/>
  <c r="Y24" i="6" s="1"/>
  <c r="A25" i="6"/>
  <c r="Y25" i="6" s="1"/>
  <c r="A33" i="6"/>
  <c r="Y33" i="6" s="1"/>
  <c r="A34" i="6"/>
  <c r="Y34" i="6" s="1"/>
  <c r="A35" i="6"/>
  <c r="Y35" i="6" s="1"/>
  <c r="A36" i="6"/>
  <c r="Y36" i="6" s="1"/>
  <c r="A37" i="6"/>
  <c r="Y37" i="6" s="1"/>
  <c r="A38" i="6"/>
  <c r="Y38" i="6" s="1"/>
  <c r="A39" i="6"/>
  <c r="Y39" i="6" s="1"/>
  <c r="A40" i="6"/>
  <c r="Y40" i="6" s="1"/>
  <c r="A41" i="6"/>
  <c r="Y41" i="6" s="1"/>
  <c r="A42" i="6"/>
  <c r="Y42" i="6" s="1"/>
  <c r="A43" i="6"/>
  <c r="Y43" i="6" s="1"/>
  <c r="A44" i="6"/>
  <c r="Y44" i="6" s="1"/>
  <c r="A45" i="6"/>
  <c r="Y45" i="6" s="1"/>
  <c r="A46" i="6"/>
  <c r="Y46" i="6" s="1"/>
  <c r="A47" i="6"/>
  <c r="Y47" i="6" s="1"/>
  <c r="A48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6" i="6"/>
  <c r="AD47" i="6"/>
  <c r="AD48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6" i="6"/>
  <c r="AC47" i="6"/>
  <c r="AC48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6" i="6"/>
  <c r="O47" i="6"/>
  <c r="O48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6" i="6"/>
  <c r="AB47" i="6"/>
  <c r="AB48" i="6"/>
  <c r="Z15" i="6"/>
  <c r="AA15" i="6"/>
  <c r="Z16" i="6"/>
  <c r="AA16" i="6"/>
  <c r="Z17" i="6"/>
  <c r="AA17" i="6"/>
  <c r="Z18" i="6"/>
  <c r="AA18" i="6"/>
  <c r="Z19" i="6"/>
  <c r="AA19" i="6"/>
  <c r="Z20" i="6"/>
  <c r="AA20" i="6"/>
  <c r="Z21" i="6"/>
  <c r="AA21" i="6"/>
  <c r="Z22" i="6"/>
  <c r="AA22" i="6"/>
  <c r="Z23" i="6"/>
  <c r="AA23" i="6"/>
  <c r="Z24" i="6"/>
  <c r="AA24" i="6"/>
  <c r="Z25" i="6"/>
  <c r="AA25" i="6"/>
  <c r="Z26" i="6"/>
  <c r="AA26" i="6"/>
  <c r="Z27" i="6"/>
  <c r="AA27" i="6"/>
  <c r="Z28" i="6"/>
  <c r="AA28" i="6"/>
  <c r="Z29" i="6"/>
  <c r="AA29" i="6"/>
  <c r="Z30" i="6"/>
  <c r="AA30" i="6"/>
  <c r="Z31" i="6"/>
  <c r="AA31" i="6"/>
  <c r="Z32" i="6"/>
  <c r="AA32" i="6"/>
  <c r="Z33" i="6"/>
  <c r="AA33" i="6"/>
  <c r="Z34" i="6"/>
  <c r="AA34" i="6"/>
  <c r="Z35" i="6"/>
  <c r="AA35" i="6"/>
  <c r="Z36" i="6"/>
  <c r="AA36" i="6"/>
  <c r="Z37" i="6"/>
  <c r="AA37" i="6"/>
  <c r="Z38" i="6"/>
  <c r="AA38" i="6"/>
  <c r="Z39" i="6"/>
  <c r="AA39" i="6"/>
  <c r="Z40" i="6"/>
  <c r="AA40" i="6"/>
  <c r="Z41" i="6"/>
  <c r="AA41" i="6"/>
  <c r="Z42" i="6"/>
  <c r="AA42" i="6"/>
  <c r="Z43" i="6"/>
  <c r="AA43" i="6"/>
  <c r="Z44" i="6"/>
  <c r="AA44" i="6"/>
  <c r="Z45" i="6"/>
  <c r="AA45" i="6"/>
  <c r="AB45" i="6" s="1"/>
  <c r="Z46" i="6"/>
  <c r="AA46" i="6"/>
  <c r="Z47" i="6"/>
  <c r="AA47" i="6"/>
  <c r="Z48" i="6"/>
  <c r="AA48" i="6"/>
  <c r="AA14" i="6"/>
  <c r="Z14" i="6"/>
  <c r="X47" i="6"/>
  <c r="X46" i="6"/>
  <c r="X45" i="6"/>
  <c r="X44" i="6"/>
  <c r="X43" i="6"/>
  <c r="X42" i="6"/>
  <c r="X41" i="6"/>
  <c r="X40" i="6"/>
  <c r="X39" i="6"/>
  <c r="X38" i="6"/>
  <c r="X37" i="6"/>
  <c r="X36" i="6"/>
  <c r="X35" i="6"/>
  <c r="X34" i="6"/>
  <c r="X33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AB20" i="6" l="1"/>
  <c r="O20" i="6" s="1"/>
  <c r="AB19" i="6"/>
  <c r="AD19" i="6" s="1"/>
  <c r="A26" i="6"/>
  <c r="AB18" i="6"/>
  <c r="O18" i="6" s="1"/>
  <c r="AH49" i="6"/>
  <c r="A16" i="6"/>
  <c r="Y15" i="6"/>
  <c r="Y48" i="6"/>
  <c r="AB17" i="6"/>
  <c r="O17" i="6" s="1"/>
  <c r="AD45" i="6"/>
  <c r="AC45" i="6"/>
  <c r="O45" i="6"/>
  <c r="AB16" i="6"/>
  <c r="AB15" i="6"/>
  <c r="AB14" i="6"/>
  <c r="X16" i="6"/>
  <c r="X15" i="6"/>
  <c r="X13" i="6"/>
  <c r="AD20" i="6" l="1"/>
  <c r="AC20" i="6"/>
  <c r="AC19" i="6"/>
  <c r="O19" i="6"/>
  <c r="Y26" i="6"/>
  <c r="A27" i="6"/>
  <c r="AC18" i="6"/>
  <c r="AD18" i="6"/>
  <c r="A17" i="6"/>
  <c r="Y16" i="6"/>
  <c r="AD17" i="6"/>
  <c r="AC17" i="6"/>
  <c r="O16" i="6"/>
  <c r="AD16" i="6"/>
  <c r="AC16" i="6"/>
  <c r="O15" i="6"/>
  <c r="AB49" i="6"/>
  <c r="AC15" i="6"/>
  <c r="AD15" i="6"/>
  <c r="T15" i="6" l="1"/>
  <c r="T49" i="6" s="1"/>
  <c r="D6" i="6" s="1"/>
  <c r="Y27" i="6"/>
  <c r="A28" i="6"/>
  <c r="A18" i="6"/>
  <c r="Y17" i="6"/>
  <c r="AD49" i="6"/>
  <c r="AC49" i="6"/>
  <c r="Y28" i="6" l="1"/>
  <c r="A29" i="6"/>
  <c r="A19" i="6"/>
  <c r="Y19" i="6" s="1"/>
  <c r="Y18" i="6"/>
  <c r="AC50" i="6"/>
  <c r="AD50" i="6" s="1"/>
  <c r="AD51" i="6" s="1"/>
  <c r="Y29" i="6" l="1"/>
  <c r="A30" i="6"/>
  <c r="AC51" i="6"/>
  <c r="O49" i="6" s="1"/>
  <c r="Y30" i="6" l="1"/>
  <c r="A31" i="6"/>
  <c r="Y31" i="6" l="1"/>
  <c r="A32" i="6"/>
  <c r="Y32" i="6" s="1"/>
  <c r="Y49" i="6" l="1"/>
</calcChain>
</file>

<file path=xl/sharedStrings.xml><?xml version="1.0" encoding="utf-8"?>
<sst xmlns="http://schemas.openxmlformats.org/spreadsheetml/2006/main" count="199" uniqueCount="27">
  <si>
    <t>回数</t>
    <rPh sb="0" eb="2">
      <t>カイスウ</t>
    </rPh>
    <phoneticPr fontId="2"/>
  </si>
  <si>
    <t>日付</t>
    <rPh sb="0" eb="2">
      <t>ヒヅケ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</si>
  <si>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</si>
  <si>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</si>
  <si>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</si>
  <si>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時間</t>
    <rPh sb="0" eb="2">
      <t>ジカン</t>
    </rPh>
    <phoneticPr fontId="2"/>
  </si>
  <si>
    <t>：</t>
    <phoneticPr fontId="2"/>
  </si>
  <si>
    <t>～</t>
    <phoneticPr fontId="2"/>
  </si>
  <si>
    <t>：</t>
    <phoneticPr fontId="2"/>
  </si>
  <si>
    <t>～</t>
    <phoneticPr fontId="2"/>
  </si>
  <si>
    <t>備考</t>
    <rPh sb="0" eb="2">
      <t>ビコウ</t>
    </rPh>
    <phoneticPr fontId="2"/>
  </si>
  <si>
    <t>支給</t>
    <rPh sb="0" eb="2">
      <t>シキュウ</t>
    </rPh>
    <phoneticPr fontId="2"/>
  </si>
  <si>
    <t>基本給</t>
    <rPh sb="0" eb="3">
      <t>キホンキュウ</t>
    </rPh>
    <phoneticPr fontId="2"/>
  </si>
  <si>
    <t>h</t>
    <phoneticPr fontId="2"/>
  </si>
  <si>
    <t>m</t>
    <phoneticPr fontId="2"/>
  </si>
  <si>
    <t>日付カウント</t>
    <rPh sb="0" eb="2">
      <t>ヒヅケ</t>
    </rPh>
    <phoneticPr fontId="2"/>
  </si>
  <si>
    <t>交通費単価</t>
    <rPh sb="0" eb="3">
      <t>コウツウヒ</t>
    </rPh>
    <rPh sb="3" eb="5">
      <t>タンカ</t>
    </rPh>
    <phoneticPr fontId="2"/>
  </si>
  <si>
    <t>稼働日数</t>
    <rPh sb="0" eb="2">
      <t>カドウ</t>
    </rPh>
    <rPh sb="2" eb="4">
      <t>ニッスウ</t>
    </rPh>
    <phoneticPr fontId="2"/>
  </si>
  <si>
    <t>回数</t>
    <rPh sb="0" eb="2">
      <t>カイスウ</t>
    </rPh>
    <phoneticPr fontId="2"/>
  </si>
  <si>
    <t>計</t>
    <rPh sb="0" eb="1">
      <t>ケイ</t>
    </rPh>
    <phoneticPr fontId="2"/>
  </si>
  <si>
    <t>月</t>
  </si>
  <si>
    <t>00</t>
    <phoneticPr fontId="2"/>
  </si>
  <si>
    <t>時給単価</t>
    <rPh sb="0" eb="2">
      <t>ジキュウ</t>
    </rPh>
    <rPh sb="2" eb="4">
      <t>タンカ</t>
    </rPh>
    <phoneticPr fontId="2"/>
  </si>
  <si>
    <t>←この色の箇所に入力して下さい。</t>
    <phoneticPr fontId="2"/>
  </si>
  <si>
    <t>30</t>
    <phoneticPr fontId="2"/>
  </si>
  <si>
    <t>時給×時間</t>
    <rPh sb="0" eb="2">
      <t>ジキュウ</t>
    </rPh>
    <rPh sb="3" eb="5">
      <t>ジカン</t>
    </rPh>
    <phoneticPr fontId="2"/>
  </si>
  <si>
    <t>交通費の総額</t>
    <rPh sb="0" eb="3">
      <t>コウツウヒ</t>
    </rPh>
    <rPh sb="4" eb="6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</si>
</sst>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h:mm;@"/>
    <numFmt numFmtId="177" formatCode="h:mm:ss;@"/>
    <numFmt numFmtId="178" formatCode="0.000_ "/>
    <numFmt numFmtId="179" formatCode="0&quot;日&quot;"/>
    <numFmt numFmtId="185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i/>
      <sz val="11"/>
      <color theme="1"/>
      <name val="メイリオ"/>
      <family val="3"/>
      <charset val="128"/>
    </font>
    <font>
      <b/>
      <i/>
      <sz val="9"/>
      <color theme="1"/>
      <name val="メイリオ"/>
      <family val="3"/>
      <charset val="128"/>
    </font>
    <font>
      <b/>
      <i/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5F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38" fontId="6" fillId="0" borderId="0" xfId="1" applyFont="1" applyAlignment="1" applyProtection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176" fontId="3" fillId="0" borderId="23" xfId="0" applyNumberFormat="1" applyFont="1" applyBorder="1" applyAlignment="1">
      <alignment vertical="center" shrinkToFit="1"/>
    </xf>
    <xf numFmtId="177" fontId="6" fillId="0" borderId="0" xfId="0" applyNumberFormat="1" applyFont="1" applyAlignment="1">
      <alignment vertical="center" shrinkToFit="1"/>
    </xf>
    <xf numFmtId="178" fontId="6" fillId="0" borderId="0" xfId="0" applyNumberFormat="1" applyFont="1" applyAlignment="1">
      <alignment vertical="center" shrinkToFit="1"/>
    </xf>
    <xf numFmtId="176" fontId="3" fillId="0" borderId="19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176" fontId="3" fillId="0" borderId="20" xfId="0" applyNumberFormat="1" applyFont="1" applyBorder="1" applyAlignment="1">
      <alignment vertical="center" shrinkToFit="1"/>
    </xf>
    <xf numFmtId="176" fontId="3" fillId="2" borderId="18" xfId="0" applyNumberFormat="1" applyFont="1" applyFill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178" fontId="3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textRotation="255" shrinkToFit="1"/>
    </xf>
    <xf numFmtId="179" fontId="6" fillId="0" borderId="0" xfId="0" applyNumberFormat="1" applyFont="1" applyAlignment="1">
      <alignment horizontal="center" vertical="center" shrinkToFit="1"/>
    </xf>
    <xf numFmtId="5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 shrinkToFit="1"/>
    </xf>
    <xf numFmtId="38" fontId="3" fillId="0" borderId="2" xfId="1" applyFont="1" applyBorder="1" applyAlignment="1" applyProtection="1">
      <alignment horizontal="center" vertical="center" shrinkToFit="1"/>
    </xf>
    <xf numFmtId="38" fontId="3" fillId="0" borderId="3" xfId="1" applyFont="1" applyBorder="1" applyAlignment="1" applyProtection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38" fontId="3" fillId="0" borderId="9" xfId="1" applyFont="1" applyFill="1" applyBorder="1" applyAlignment="1" applyProtection="1">
      <alignment horizontal="center" vertical="center" shrinkToFit="1"/>
    </xf>
    <xf numFmtId="38" fontId="3" fillId="0" borderId="10" xfId="1" applyFont="1" applyFill="1" applyBorder="1" applyAlignment="1" applyProtection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38" fontId="3" fillId="2" borderId="3" xfId="1" applyFont="1" applyFill="1" applyBorder="1" applyAlignment="1" applyProtection="1">
      <alignment horizontal="center" vertical="center" shrinkToFit="1"/>
    </xf>
    <xf numFmtId="38" fontId="3" fillId="2" borderId="4" xfId="1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38" fontId="3" fillId="0" borderId="13" xfId="1" applyFont="1" applyFill="1" applyBorder="1" applyAlignment="1" applyProtection="1">
      <alignment horizontal="center" vertical="center" shrinkToFit="1"/>
    </xf>
    <xf numFmtId="38" fontId="3" fillId="0" borderId="0" xfId="1" applyFont="1" applyFill="1" applyBorder="1" applyAlignment="1" applyProtection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179" fontId="6" fillId="0" borderId="29" xfId="0" applyNumberFormat="1" applyFont="1" applyBorder="1" applyAlignment="1">
      <alignment horizontal="center" vertical="center" shrinkToFit="1"/>
    </xf>
    <xf numFmtId="179" fontId="6" fillId="0" borderId="12" xfId="0" applyNumberFormat="1" applyFont="1" applyBorder="1" applyAlignment="1">
      <alignment horizontal="center" vertical="center" shrinkToFit="1"/>
    </xf>
    <xf numFmtId="179" fontId="6" fillId="0" borderId="36" xfId="0" applyNumberFormat="1" applyFont="1" applyBorder="1" applyAlignment="1">
      <alignment horizontal="center" vertical="center" shrinkToFit="1"/>
    </xf>
    <xf numFmtId="5" fontId="6" fillId="0" borderId="12" xfId="0" applyNumberFormat="1" applyFont="1" applyBorder="1" applyAlignment="1">
      <alignment horizontal="center" vertical="center" shrinkToFit="1"/>
    </xf>
    <xf numFmtId="5" fontId="6" fillId="0" borderId="39" xfId="0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0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6" fontId="3" fillId="0" borderId="35" xfId="1" applyNumberFormat="1" applyFont="1" applyBorder="1" applyAlignment="1" applyProtection="1">
      <alignment horizontal="center" vertical="center" shrinkToFit="1"/>
    </xf>
    <xf numFmtId="6" fontId="3" fillId="0" borderId="12" xfId="1" applyNumberFormat="1" applyFont="1" applyBorder="1" applyAlignment="1" applyProtection="1">
      <alignment horizontal="center" vertical="center" shrinkToFit="1"/>
    </xf>
    <xf numFmtId="6" fontId="3" fillId="0" borderId="36" xfId="1" applyNumberFormat="1" applyFont="1" applyBorder="1" applyAlignment="1" applyProtection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3" fillId="0" borderId="12" xfId="0" applyFont="1" applyBorder="1" applyAlignment="1">
      <alignment vertical="top" shrinkToFit="1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>
      <alignment vertical="center" shrinkToFit="1"/>
    </xf>
    <xf numFmtId="38" fontId="3" fillId="0" borderId="0" xfId="1" applyFont="1" applyFill="1" applyBorder="1" applyAlignment="1" applyProtection="1">
      <alignment horizontal="left" vertical="center" shrinkToFit="1"/>
    </xf>
    <xf numFmtId="38" fontId="3" fillId="0" borderId="0" xfId="1" applyFont="1" applyFill="1" applyBorder="1" applyAlignment="1" applyProtection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38" fontId="6" fillId="0" borderId="0" xfId="1" applyFont="1" applyFill="1" applyBorder="1" applyAlignment="1" applyProtection="1">
      <alignment vertical="center" shrinkToFit="1"/>
    </xf>
    <xf numFmtId="0" fontId="13" fillId="0" borderId="0" xfId="0" applyFont="1" applyAlignment="1">
      <alignment vertical="center" shrinkToFit="1"/>
    </xf>
    <xf numFmtId="38" fontId="6" fillId="3" borderId="8" xfId="1" applyFont="1" applyFill="1" applyBorder="1" applyAlignment="1">
      <alignment horizontal="center" vertical="center" shrinkToFit="1"/>
    </xf>
    <xf numFmtId="38" fontId="6" fillId="3" borderId="14" xfId="1" applyFont="1" applyFill="1" applyBorder="1" applyAlignment="1">
      <alignment horizontal="center" vertical="center" shrinkToFit="1"/>
    </xf>
    <xf numFmtId="0" fontId="6" fillId="3" borderId="24" xfId="0" applyFont="1" applyFill="1" applyBorder="1" applyAlignment="1" applyProtection="1">
      <alignment vertical="center" shrinkToFit="1"/>
      <protection locked="0"/>
    </xf>
    <xf numFmtId="0" fontId="6" fillId="3" borderId="21" xfId="0" applyFont="1" applyFill="1" applyBorder="1" applyAlignment="1" applyProtection="1">
      <alignment vertical="center" shrinkToFit="1"/>
      <protection locked="0"/>
    </xf>
    <xf numFmtId="0" fontId="6" fillId="3" borderId="0" xfId="0" applyFont="1" applyFill="1" applyAlignment="1">
      <alignment vertical="center" shrinkToFit="1"/>
    </xf>
    <xf numFmtId="0" fontId="3" fillId="3" borderId="9" xfId="0" applyFont="1" applyFill="1" applyBorder="1" applyAlignment="1" applyProtection="1">
      <alignment vertical="center" shrinkToFit="1"/>
      <protection locked="0"/>
    </xf>
    <xf numFmtId="0" fontId="3" fillId="3" borderId="13" xfId="0" applyFont="1" applyFill="1" applyBorder="1" applyAlignment="1" applyProtection="1">
      <alignment vertical="center" shrinkToFit="1"/>
      <protection locked="0"/>
    </xf>
    <xf numFmtId="0" fontId="3" fillId="3" borderId="10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Alignment="1" applyProtection="1">
      <alignment vertical="center" shrinkToFit="1"/>
      <protection locked="0"/>
    </xf>
    <xf numFmtId="0" fontId="3" fillId="3" borderId="8" xfId="0" applyFont="1" applyFill="1" applyBorder="1" applyAlignment="1" applyProtection="1">
      <alignment vertical="center" shrinkToFit="1"/>
      <protection locked="0"/>
    </xf>
    <xf numFmtId="49" fontId="3" fillId="3" borderId="10" xfId="0" applyNumberFormat="1" applyFont="1" applyFill="1" applyBorder="1" applyAlignment="1" applyProtection="1">
      <alignment vertical="center" shrinkToFit="1"/>
      <protection locked="0"/>
    </xf>
    <xf numFmtId="49" fontId="3" fillId="3" borderId="0" xfId="0" applyNumberFormat="1" applyFont="1" applyFill="1" applyAlignment="1" applyProtection="1">
      <alignment vertical="center" shrinkToFit="1"/>
      <protection locked="0"/>
    </xf>
    <xf numFmtId="0" fontId="6" fillId="3" borderId="27" xfId="0" applyFont="1" applyFill="1" applyBorder="1" applyAlignment="1" applyProtection="1">
      <alignment horizontal="center" vertical="center" shrinkToFit="1"/>
      <protection locked="0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38" fontId="3" fillId="3" borderId="40" xfId="1" applyFont="1" applyFill="1" applyBorder="1" applyAlignment="1" applyProtection="1">
      <alignment horizontal="center" vertical="center" shrinkToFit="1"/>
      <protection locked="0"/>
    </xf>
    <xf numFmtId="38" fontId="3" fillId="3" borderId="41" xfId="1" applyFont="1" applyFill="1" applyBorder="1" applyAlignment="1" applyProtection="1">
      <alignment horizontal="center" vertical="center" shrinkToFit="1"/>
      <protection locked="0"/>
    </xf>
    <xf numFmtId="38" fontId="3" fillId="3" borderId="42" xfId="1" applyFont="1" applyFill="1" applyBorder="1" applyAlignment="1" applyProtection="1">
      <alignment horizontal="center" vertical="center" shrinkToFit="1"/>
      <protection locked="0"/>
    </xf>
    <xf numFmtId="0" fontId="3" fillId="3" borderId="29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3" borderId="39" xfId="0" applyFont="1" applyFill="1" applyBorder="1" applyAlignment="1" applyProtection="1">
      <alignment horizontal="center" vertical="center" shrinkToFit="1"/>
      <protection locked="0"/>
    </xf>
    <xf numFmtId="185" fontId="3" fillId="0" borderId="9" xfId="1" applyNumberFormat="1" applyFont="1" applyFill="1" applyBorder="1" applyAlignment="1" applyProtection="1">
      <alignment horizontal="center" vertical="center" shrinkToFit="1"/>
    </xf>
    <xf numFmtId="185" fontId="3" fillId="0" borderId="10" xfId="1" applyNumberFormat="1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1F5F9"/>
      <color rgb="FFFFFBF7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52"/>
  <sheetViews>
    <sheetView tabSelected="1" zoomScale="90" zoomScaleNormal="90" workbookViewId="0">
      <selection activeCell="W18" sqref="W18"/>
    </sheetView>
  </sheetViews>
  <sheetFormatPr defaultColWidth="2.25" defaultRowHeight="18" customHeight="1" x14ac:dyDescent="0.15"/>
  <cols>
    <col min="1" max="1" width="3.75" style="1" customWidth="1"/>
    <col min="2" max="2" width="2.25" style="1"/>
    <col min="3" max="3" width="4.25" style="1" bestFit="1" customWidth="1"/>
    <col min="4" max="4" width="3.625" style="1" bestFit="1" customWidth="1"/>
    <col min="5" max="5" width="3.375" style="1" customWidth="1"/>
    <col min="6" max="6" width="3.625" style="1" bestFit="1" customWidth="1"/>
    <col min="7" max="7" width="3.75" style="1" customWidth="1"/>
    <col min="8" max="8" width="3.875" style="1" customWidth="1"/>
    <col min="9" max="9" width="3" style="2" customWidth="1"/>
    <col min="10" max="10" width="3.375" style="1" customWidth="1"/>
    <col min="11" max="11" width="2.75" style="1" customWidth="1"/>
    <col min="12" max="12" width="3.75" style="1" customWidth="1"/>
    <col min="13" max="13" width="3" style="2" customWidth="1"/>
    <col min="14" max="14" width="3.625" style="1" customWidth="1"/>
    <col min="15" max="15" width="7.75" style="1" bestFit="1" customWidth="1"/>
    <col min="16" max="16" width="5.5" style="1" customWidth="1"/>
    <col min="17" max="17" width="4.25" style="1" bestFit="1" customWidth="1"/>
    <col min="18" max="18" width="3.25" style="1" customWidth="1"/>
    <col min="19" max="19" width="4.25" style="1" bestFit="1" customWidth="1"/>
    <col min="20" max="21" width="3.875" style="1" customWidth="1"/>
    <col min="22" max="22" width="3.625" style="5" bestFit="1" customWidth="1"/>
    <col min="23" max="23" width="27.625" style="5" customWidth="1"/>
    <col min="24" max="24" width="3.625" style="5" hidden="1" customWidth="1"/>
    <col min="25" max="25" width="22.625" style="1" hidden="1" customWidth="1"/>
    <col min="26" max="26" width="5.5" style="4" hidden="1" customWidth="1"/>
    <col min="27" max="27" width="5.5" style="1" hidden="1" customWidth="1"/>
    <col min="28" max="28" width="9.125" style="1" hidden="1" customWidth="1"/>
    <col min="29" max="29" width="8.125" style="1" hidden="1" customWidth="1"/>
    <col min="30" max="30" width="9.5" style="1" hidden="1" customWidth="1"/>
    <col min="31" max="31" width="12.5" style="1" hidden="1" customWidth="1"/>
    <col min="32" max="32" width="4" style="1" hidden="1" customWidth="1"/>
    <col min="33" max="33" width="3" style="1" hidden="1" customWidth="1"/>
    <col min="34" max="34" width="4.75" style="1" hidden="1" customWidth="1"/>
    <col min="35" max="35" width="4" style="1" customWidth="1"/>
    <col min="36" max="36" width="7" style="1" customWidth="1"/>
    <col min="37" max="37" width="7.25" style="1" customWidth="1"/>
    <col min="38" max="38" width="6.875" style="1" customWidth="1"/>
    <col min="39" max="39" width="5.625" style="1" customWidth="1"/>
    <col min="40" max="64" width="4" style="1" customWidth="1"/>
    <col min="65" max="16384" width="2.25" style="1"/>
  </cols>
  <sheetData>
    <row r="1" spans="1:34" s="82" customFormat="1" ht="10.5" customHeight="1" x14ac:dyDescent="0.15">
      <c r="I1" s="83"/>
      <c r="M1" s="83"/>
      <c r="Q1" s="79"/>
      <c r="R1" s="79"/>
      <c r="S1" s="78"/>
      <c r="T1" s="79"/>
      <c r="U1" s="78"/>
      <c r="V1" s="80"/>
      <c r="W1" s="78"/>
      <c r="X1" s="81"/>
      <c r="Z1" s="84"/>
    </row>
    <row r="2" spans="1:34" s="82" customFormat="1" ht="10.5" customHeight="1" x14ac:dyDescent="0.15">
      <c r="B2" s="78"/>
      <c r="C2" s="78"/>
      <c r="D2" s="78"/>
      <c r="E2" s="78"/>
      <c r="F2" s="78"/>
      <c r="G2" s="78"/>
      <c r="H2" s="79"/>
      <c r="I2" s="83"/>
      <c r="M2" s="83"/>
      <c r="X2" s="85"/>
      <c r="Z2" s="84"/>
    </row>
    <row r="3" spans="1:34" ht="10.5" customHeight="1" x14ac:dyDescent="0.15">
      <c r="B3" s="6"/>
      <c r="C3" s="6"/>
      <c r="D3" s="6"/>
      <c r="E3" s="6"/>
      <c r="F3" s="6"/>
      <c r="G3" s="6"/>
      <c r="H3" s="3"/>
      <c r="V3" s="1"/>
      <c r="W3" s="1"/>
    </row>
    <row r="4" spans="1:34" ht="10.5" customHeight="1" thickBot="1" x14ac:dyDescent="0.2">
      <c r="S4" s="3"/>
      <c r="T4" s="3"/>
      <c r="U4" s="3"/>
      <c r="V4" s="3"/>
      <c r="W4" s="3"/>
      <c r="X4" s="3"/>
      <c r="Y4" s="3"/>
      <c r="Z4" s="7"/>
    </row>
    <row r="5" spans="1:34" ht="19.5" customHeight="1" x14ac:dyDescent="0.15">
      <c r="C5" s="66" t="s">
        <v>11</v>
      </c>
      <c r="D5" s="75" t="s">
        <v>12</v>
      </c>
      <c r="E5" s="53"/>
      <c r="F5" s="53"/>
      <c r="G5" s="76"/>
      <c r="H5" s="58"/>
      <c r="I5" s="59"/>
      <c r="J5" s="59"/>
      <c r="K5" s="59"/>
      <c r="L5" s="59"/>
      <c r="M5" s="60"/>
      <c r="N5" s="52"/>
      <c r="O5" s="53"/>
      <c r="P5" s="54"/>
      <c r="Q5" s="29"/>
      <c r="U5" s="34"/>
      <c r="V5" s="34"/>
      <c r="W5" s="34"/>
      <c r="X5" s="34"/>
      <c r="Y5" s="34"/>
      <c r="Z5" s="34"/>
      <c r="AA5" s="34"/>
      <c r="AB5" s="34"/>
      <c r="AC5" s="8"/>
    </row>
    <row r="6" spans="1:34" s="3" customFormat="1" ht="21.75" customHeight="1" thickBot="1" x14ac:dyDescent="0.2">
      <c r="C6" s="67"/>
      <c r="D6" s="72">
        <f>IF(AND(C14="",E14=""),"",T49)</f>
        <v>8000</v>
      </c>
      <c r="E6" s="73"/>
      <c r="F6" s="73"/>
      <c r="G6" s="74"/>
      <c r="H6" s="101"/>
      <c r="I6" s="102"/>
      <c r="J6" s="102"/>
      <c r="K6" s="102"/>
      <c r="L6" s="102"/>
      <c r="M6" s="103"/>
      <c r="N6" s="104"/>
      <c r="O6" s="105"/>
      <c r="P6" s="106"/>
      <c r="Q6" s="28"/>
      <c r="AC6" s="7"/>
    </row>
    <row r="7" spans="1:34" s="3" customFormat="1" ht="21.75" customHeight="1" x14ac:dyDescent="0.15">
      <c r="C7" s="67"/>
      <c r="D7" s="69" t="s">
        <v>16</v>
      </c>
      <c r="E7" s="70"/>
      <c r="F7" s="70"/>
      <c r="G7" s="70"/>
      <c r="H7" s="55" t="s">
        <v>17</v>
      </c>
      <c r="I7" s="56"/>
      <c r="J7" s="56"/>
      <c r="K7" s="56"/>
      <c r="L7" s="56"/>
      <c r="M7" s="57"/>
      <c r="N7" s="56" t="s">
        <v>26</v>
      </c>
      <c r="O7" s="56"/>
      <c r="P7" s="71"/>
      <c r="Q7" s="28"/>
      <c r="U7" s="7"/>
      <c r="V7" s="7"/>
      <c r="W7" s="7"/>
      <c r="X7" s="7"/>
      <c r="Y7" s="7"/>
      <c r="Z7" s="7"/>
      <c r="AA7" s="7"/>
      <c r="AB7" s="7"/>
      <c r="AC7" s="7"/>
    </row>
    <row r="8" spans="1:34" s="3" customFormat="1" ht="21.75" customHeight="1" thickBot="1" x14ac:dyDescent="0.2">
      <c r="C8" s="67"/>
      <c r="D8" s="99"/>
      <c r="E8" s="100"/>
      <c r="F8" s="100"/>
      <c r="G8" s="100"/>
      <c r="H8" s="61" t="str">
        <f>IF(AND(C14="",E14=""),"",AH47)</f>
        <v/>
      </c>
      <c r="I8" s="62"/>
      <c r="J8" s="62"/>
      <c r="K8" s="62"/>
      <c r="L8" s="62"/>
      <c r="M8" s="63"/>
      <c r="N8" s="64" t="str">
        <f>IF(D8="","",D8*H8)</f>
        <v/>
      </c>
      <c r="O8" s="64"/>
      <c r="P8" s="65"/>
      <c r="Q8" s="28"/>
      <c r="U8" s="91"/>
      <c r="V8" s="91"/>
      <c r="W8" s="1" t="s">
        <v>23</v>
      </c>
      <c r="X8" s="86"/>
      <c r="Y8" s="86"/>
      <c r="Z8" s="27"/>
      <c r="AA8" s="27"/>
      <c r="AB8" s="27"/>
      <c r="AC8" s="7"/>
    </row>
    <row r="9" spans="1:34" s="3" customFormat="1" ht="23.25" customHeight="1" x14ac:dyDescent="0.15">
      <c r="C9" s="67"/>
      <c r="D9" s="69"/>
      <c r="E9" s="70"/>
      <c r="F9" s="70"/>
      <c r="G9" s="70"/>
      <c r="H9" s="55"/>
      <c r="I9" s="56"/>
      <c r="J9" s="56"/>
      <c r="K9" s="56"/>
      <c r="L9" s="56"/>
      <c r="M9" s="57"/>
      <c r="N9" s="56"/>
      <c r="O9" s="56"/>
      <c r="P9" s="71"/>
      <c r="R9" s="6"/>
      <c r="S9" s="6"/>
      <c r="T9" s="6"/>
      <c r="U9" s="6"/>
      <c r="V9" s="6"/>
      <c r="W9" s="6"/>
      <c r="X9" s="6"/>
      <c r="Y9" s="6"/>
      <c r="Z9" s="6"/>
      <c r="AB9" s="9"/>
    </row>
    <row r="10" spans="1:34" ht="25.5" customHeight="1" thickBot="1" x14ac:dyDescent="0.2">
      <c r="C10" s="68"/>
      <c r="D10" s="99"/>
      <c r="E10" s="100"/>
      <c r="F10" s="100"/>
      <c r="G10" s="100"/>
      <c r="H10" s="61"/>
      <c r="I10" s="62"/>
      <c r="J10" s="62"/>
      <c r="K10" s="62"/>
      <c r="L10" s="62"/>
      <c r="M10" s="63"/>
      <c r="N10" s="64"/>
      <c r="O10" s="64"/>
      <c r="P10" s="65"/>
      <c r="V10" s="1"/>
      <c r="W10" s="1"/>
      <c r="X10" s="1"/>
      <c r="Z10" s="1"/>
      <c r="AB10" s="4"/>
    </row>
    <row r="11" spans="1:34" ht="27" customHeight="1" x14ac:dyDescent="0.15">
      <c r="C11" s="30"/>
      <c r="D11" s="33"/>
      <c r="E11" s="33"/>
      <c r="F11" s="33"/>
      <c r="G11" s="33"/>
      <c r="H11" s="31"/>
      <c r="I11" s="31"/>
      <c r="J11" s="31"/>
      <c r="K11" s="31"/>
      <c r="L11" s="31"/>
      <c r="M11" s="31"/>
      <c r="N11" s="32"/>
      <c r="O11" s="32"/>
      <c r="P11" s="32"/>
      <c r="V11" s="1"/>
      <c r="W11" s="1"/>
      <c r="X11" s="1"/>
      <c r="Z11" s="1"/>
      <c r="AB11" s="4"/>
    </row>
    <row r="12" spans="1:34" ht="16.5" customHeight="1" thickBot="1" x14ac:dyDescent="0.2">
      <c r="S12" s="77"/>
      <c r="T12" s="77"/>
      <c r="U12" s="77"/>
      <c r="V12" s="77"/>
      <c r="W12" s="77"/>
      <c r="X12" s="77"/>
      <c r="Y12" s="77"/>
      <c r="Z12" s="10"/>
    </row>
    <row r="13" spans="1:34" s="6" customFormat="1" ht="45.75" customHeight="1" thickBot="1" x14ac:dyDescent="0.2">
      <c r="A13" s="41" t="s">
        <v>0</v>
      </c>
      <c r="B13" s="38"/>
      <c r="C13" s="39" t="s">
        <v>1</v>
      </c>
      <c r="D13" s="40"/>
      <c r="E13" s="40"/>
      <c r="F13" s="37"/>
      <c r="G13" s="11" t="s">
        <v>4</v>
      </c>
      <c r="H13" s="39" t="s">
        <v>5</v>
      </c>
      <c r="I13" s="40"/>
      <c r="J13" s="40"/>
      <c r="K13" s="40"/>
      <c r="L13" s="40"/>
      <c r="M13" s="40"/>
      <c r="N13" s="40"/>
      <c r="O13" s="37"/>
      <c r="P13" s="38" t="s">
        <v>22</v>
      </c>
      <c r="Q13" s="38"/>
      <c r="R13" s="38"/>
      <c r="S13" s="38"/>
      <c r="T13" s="35" t="s">
        <v>25</v>
      </c>
      <c r="U13" s="36"/>
      <c r="V13" s="36"/>
      <c r="W13" s="12" t="s">
        <v>10</v>
      </c>
      <c r="X13" s="4">
        <f>(+L14-H14)*60</f>
        <v>120</v>
      </c>
      <c r="Y13" s="6" t="s">
        <v>18</v>
      </c>
      <c r="AC13" s="6" t="s">
        <v>13</v>
      </c>
      <c r="AD13" s="6" t="s">
        <v>14</v>
      </c>
      <c r="AE13" s="6" t="s">
        <v>15</v>
      </c>
    </row>
    <row r="14" spans="1:34" ht="21" customHeight="1" x14ac:dyDescent="0.15">
      <c r="A14" s="45">
        <v>1</v>
      </c>
      <c r="B14" s="44"/>
      <c r="C14" s="92">
        <v>3</v>
      </c>
      <c r="D14" s="13" t="s">
        <v>2</v>
      </c>
      <c r="E14" s="94">
        <v>2</v>
      </c>
      <c r="F14" s="14" t="s">
        <v>3</v>
      </c>
      <c r="G14" s="96" t="s">
        <v>20</v>
      </c>
      <c r="H14" s="92">
        <v>10</v>
      </c>
      <c r="I14" s="15" t="s">
        <v>8</v>
      </c>
      <c r="J14" s="97" t="s">
        <v>21</v>
      </c>
      <c r="K14" s="13" t="s">
        <v>9</v>
      </c>
      <c r="L14" s="94">
        <v>12</v>
      </c>
      <c r="M14" s="15" t="s">
        <v>8</v>
      </c>
      <c r="N14" s="97" t="s">
        <v>21</v>
      </c>
      <c r="O14" s="16">
        <f>+IF(AND(H14="",L14=""),"",AB14)</f>
        <v>8.3333333333333315E-2</v>
      </c>
      <c r="P14" s="87">
        <v>1500</v>
      </c>
      <c r="Q14" s="87"/>
      <c r="R14" s="87"/>
      <c r="S14" s="87"/>
      <c r="T14" s="107">
        <f>IF(H14="","",AC14*P14+(AD14/60)*P14)</f>
        <v>3000</v>
      </c>
      <c r="U14" s="108"/>
      <c r="V14" s="108"/>
      <c r="W14" s="89"/>
      <c r="X14" s="4"/>
      <c r="Y14" s="1">
        <f>IF(A14="","",1)</f>
        <v>1</v>
      </c>
      <c r="Z14" s="1" t="str">
        <f>IF(AND(H14="",L14=""),"",CONCATENATE(H14,I14,J14))</f>
        <v>10：00</v>
      </c>
      <c r="AA14" s="1" t="str">
        <f>IF(AND(H14="",L14=""),"",CONCATENATE(L14,M14,N14))</f>
        <v>12：00</v>
      </c>
      <c r="AB14" s="17">
        <f>+IF(AND(H14="",L14=""),"",AA14-Z14)</f>
        <v>8.3333333333333315E-2</v>
      </c>
      <c r="AC14" s="1">
        <f>IF(AND(H14="",L14=""),"",HOUR(AB14))</f>
        <v>2</v>
      </c>
      <c r="AD14" s="1">
        <f>IF(AND(H14="",L14=""),"",MINUTE(AB14))</f>
        <v>0</v>
      </c>
      <c r="AE14" s="1" t="str">
        <f>+IF(C14="","",C14&amp;E14)</f>
        <v>32</v>
      </c>
      <c r="AF14" s="1">
        <f>IF(AND(C14="",E14=""),"",COUNTIF($AE$14:$AE$48,AE14))</f>
        <v>2</v>
      </c>
      <c r="AH14" s="18">
        <f>IF(C14="","",1/AF14)</f>
        <v>0.5</v>
      </c>
    </row>
    <row r="15" spans="1:34" ht="21" customHeight="1" x14ac:dyDescent="0.15">
      <c r="A15" s="45">
        <v>2</v>
      </c>
      <c r="B15" s="44"/>
      <c r="C15" s="92">
        <v>3</v>
      </c>
      <c r="D15" s="13" t="s">
        <v>2</v>
      </c>
      <c r="E15" s="94">
        <v>2</v>
      </c>
      <c r="F15" s="14" t="s">
        <v>3</v>
      </c>
      <c r="G15" s="96" t="s">
        <v>20</v>
      </c>
      <c r="H15" s="92">
        <v>14</v>
      </c>
      <c r="I15" s="15" t="s">
        <v>8</v>
      </c>
      <c r="J15" s="97" t="s">
        <v>21</v>
      </c>
      <c r="K15" s="13" t="s">
        <v>9</v>
      </c>
      <c r="L15" s="94">
        <v>16</v>
      </c>
      <c r="M15" s="15" t="s">
        <v>8</v>
      </c>
      <c r="N15" s="97" t="s">
        <v>24</v>
      </c>
      <c r="O15" s="19">
        <f>+IF(AND(H15="",L15=""),"",AB15)</f>
        <v>0.10416666666666663</v>
      </c>
      <c r="P15" s="87">
        <v>2000</v>
      </c>
      <c r="Q15" s="87"/>
      <c r="R15" s="87"/>
      <c r="S15" s="87"/>
      <c r="T15" s="42">
        <f t="shared" ref="T15:T48" si="0">IF(H15="","",AC15*P15+(AD15/60)*P15)</f>
        <v>5000</v>
      </c>
      <c r="U15" s="43"/>
      <c r="V15" s="43"/>
      <c r="W15" s="90"/>
      <c r="X15" s="4">
        <f>(+L16-H16)*60</f>
        <v>0</v>
      </c>
      <c r="Y15" s="1">
        <f>IF(A15="","",1)</f>
        <v>1</v>
      </c>
      <c r="Z15" s="1" t="str">
        <f>IF(AND(H15="",L15=""),"",CONCATENATE(H15,I15,J15))</f>
        <v>14：00</v>
      </c>
      <c r="AA15" s="1" t="str">
        <f>IF(AND(H15="",L15=""),"",CONCATENATE(L15,M15,N15))</f>
        <v>16：30</v>
      </c>
      <c r="AB15" s="17">
        <f>+IF(AND(H15="",L15=""),"",AA15-Z15)</f>
        <v>0.10416666666666663</v>
      </c>
      <c r="AC15" s="1">
        <f>IF(AND(H15="",L15=""),"",HOUR(AB15))</f>
        <v>2</v>
      </c>
      <c r="AD15" s="1">
        <f>IF(AND(H15="",L15=""),"",MINUTE(AB15))</f>
        <v>30</v>
      </c>
      <c r="AE15" s="1" t="str">
        <f>+IF(C15="","",C15&amp;E15)</f>
        <v>32</v>
      </c>
      <c r="AF15" s="1">
        <f>IF(AND(C15="",E15=""),"",COUNTIF($AE$14:$AE$48,AE15))</f>
        <v>2</v>
      </c>
      <c r="AH15" s="18">
        <f>IF(C15="","",1/AF15)</f>
        <v>0.5</v>
      </c>
    </row>
    <row r="16" spans="1:34" ht="21" customHeight="1" x14ac:dyDescent="0.15">
      <c r="A16" s="45" t="str">
        <f t="shared" ref="A16:A48" si="1">IF(C16="","",A15+1)</f>
        <v/>
      </c>
      <c r="B16" s="44"/>
      <c r="C16" s="92"/>
      <c r="D16" s="13" t="s">
        <v>2</v>
      </c>
      <c r="E16" s="94"/>
      <c r="F16" s="14" t="s">
        <v>3</v>
      </c>
      <c r="G16" s="96"/>
      <c r="H16" s="92"/>
      <c r="I16" s="15" t="s">
        <v>8</v>
      </c>
      <c r="J16" s="97"/>
      <c r="K16" s="13" t="s">
        <v>9</v>
      </c>
      <c r="L16" s="94"/>
      <c r="M16" s="15" t="s">
        <v>8</v>
      </c>
      <c r="N16" s="97"/>
      <c r="O16" s="19" t="str">
        <f>+IF(AND(H16="",L16=""),"",AB16)</f>
        <v/>
      </c>
      <c r="P16" s="87"/>
      <c r="Q16" s="87"/>
      <c r="R16" s="87"/>
      <c r="S16" s="87"/>
      <c r="T16" s="42" t="str">
        <f t="shared" si="0"/>
        <v/>
      </c>
      <c r="U16" s="43"/>
      <c r="V16" s="43"/>
      <c r="W16" s="90"/>
      <c r="X16" s="4">
        <f>(+L17-H17)*60</f>
        <v>0</v>
      </c>
      <c r="Y16" s="1" t="str">
        <f>IF(A16="","",1)</f>
        <v/>
      </c>
      <c r="Z16" s="1" t="str">
        <f>IF(AND(H16="",L16=""),"",CONCATENATE(H16,I16,J16))</f>
        <v/>
      </c>
      <c r="AA16" s="1" t="str">
        <f>IF(AND(H16="",L16=""),"",CONCATENATE(L16,M16,N16))</f>
        <v/>
      </c>
      <c r="AB16" s="17" t="str">
        <f>+IF(AND(H16="",L16=""),"",AA16-Z16)</f>
        <v/>
      </c>
      <c r="AC16" s="1" t="str">
        <f>IF(AND(H16="",L16=""),"",HOUR(AB16))</f>
        <v/>
      </c>
      <c r="AD16" s="1" t="str">
        <f>IF(AND(H16="",L16=""),"",MINUTE(AB16))</f>
        <v/>
      </c>
      <c r="AE16" s="1" t="str">
        <f>+IF(C16="","",C16&amp;E16)</f>
        <v/>
      </c>
      <c r="AF16" s="1" t="str">
        <f>IF(AND(C16="",E16=""),"",COUNTIF($AE$14:$AE$48,AE16))</f>
        <v/>
      </c>
      <c r="AH16" s="18" t="str">
        <f>IF(C16="","",1/AF16)</f>
        <v/>
      </c>
    </row>
    <row r="17" spans="1:34" ht="21" customHeight="1" x14ac:dyDescent="0.15">
      <c r="A17" s="45" t="str">
        <f t="shared" si="1"/>
        <v/>
      </c>
      <c r="B17" s="44"/>
      <c r="C17" s="92"/>
      <c r="D17" s="13" t="s">
        <v>2</v>
      </c>
      <c r="E17" s="94"/>
      <c r="F17" s="14" t="s">
        <v>3</v>
      </c>
      <c r="G17" s="96"/>
      <c r="H17" s="92"/>
      <c r="I17" s="15" t="s">
        <v>8</v>
      </c>
      <c r="J17" s="97"/>
      <c r="K17" s="13" t="s">
        <v>9</v>
      </c>
      <c r="L17" s="94"/>
      <c r="M17" s="15" t="s">
        <v>8</v>
      </c>
      <c r="N17" s="97"/>
      <c r="O17" s="19" t="str">
        <f>+IF(AND(H17="",L17=""),"",AB17)</f>
        <v/>
      </c>
      <c r="P17" s="87"/>
      <c r="Q17" s="87"/>
      <c r="R17" s="87"/>
      <c r="S17" s="87"/>
      <c r="T17" s="42" t="str">
        <f t="shared" si="0"/>
        <v/>
      </c>
      <c r="U17" s="43"/>
      <c r="V17" s="43"/>
      <c r="W17" s="90"/>
      <c r="X17" s="4">
        <f>(+L18-H18)*60</f>
        <v>0</v>
      </c>
      <c r="Y17" s="1" t="str">
        <f>IF(A17="","",1)</f>
        <v/>
      </c>
      <c r="Z17" s="1" t="str">
        <f>IF(AND(H17="",L17=""),"",CONCATENATE(H17,I17,J17))</f>
        <v/>
      </c>
      <c r="AA17" s="1" t="str">
        <f>IF(AND(H17="",L17=""),"",CONCATENATE(L17,M17,N17))</f>
        <v/>
      </c>
      <c r="AB17" s="17" t="str">
        <f>+IF(AND(H17="",L17=""),"",AA17-Z17)</f>
        <v/>
      </c>
      <c r="AC17" s="1" t="str">
        <f>IF(AND(H17="",L17=""),"",HOUR(AB17))</f>
        <v/>
      </c>
      <c r="AD17" s="1" t="str">
        <f>IF(AND(H17="",L17=""),"",MINUTE(AB17))</f>
        <v/>
      </c>
      <c r="AE17" s="1" t="str">
        <f>+IF(C17="","",C17&amp;E17)</f>
        <v/>
      </c>
      <c r="AF17" s="1" t="str">
        <f>IF(AND(C17="",E17=""),"",COUNTIF($AE$14:$AE$48,AE17))</f>
        <v/>
      </c>
      <c r="AH17" s="18" t="str">
        <f>IF(C17="","",1/AF17)</f>
        <v/>
      </c>
    </row>
    <row r="18" spans="1:34" ht="21" customHeight="1" x14ac:dyDescent="0.15">
      <c r="A18" s="45" t="str">
        <f t="shared" si="1"/>
        <v/>
      </c>
      <c r="B18" s="44"/>
      <c r="C18" s="92"/>
      <c r="D18" s="13" t="s">
        <v>2</v>
      </c>
      <c r="E18" s="94"/>
      <c r="F18" s="14" t="s">
        <v>3</v>
      </c>
      <c r="G18" s="96"/>
      <c r="H18" s="92"/>
      <c r="I18" s="15" t="s">
        <v>8</v>
      </c>
      <c r="J18" s="97"/>
      <c r="K18" s="13" t="s">
        <v>9</v>
      </c>
      <c r="L18" s="94"/>
      <c r="M18" s="15" t="s">
        <v>8</v>
      </c>
      <c r="N18" s="97"/>
      <c r="O18" s="19" t="str">
        <f>+IF(AND(H18="",L18=""),"",AB18)</f>
        <v/>
      </c>
      <c r="P18" s="87"/>
      <c r="Q18" s="87"/>
      <c r="R18" s="87"/>
      <c r="S18" s="87"/>
      <c r="T18" s="42" t="str">
        <f t="shared" si="0"/>
        <v/>
      </c>
      <c r="U18" s="43"/>
      <c r="V18" s="43"/>
      <c r="W18" s="90"/>
      <c r="X18" s="4">
        <f>(+L19-H19)*60</f>
        <v>0</v>
      </c>
      <c r="Y18" s="1" t="str">
        <f>IF(A18="","",1)</f>
        <v/>
      </c>
      <c r="Z18" s="1" t="str">
        <f>IF(AND(H18="",L18=""),"",CONCATENATE(H18,I18,J18))</f>
        <v/>
      </c>
      <c r="AA18" s="1" t="str">
        <f>IF(AND(H18="",L18=""),"",CONCATENATE(L18,M18,N18))</f>
        <v/>
      </c>
      <c r="AB18" s="17" t="str">
        <f>+IF(AND(H18="",L18=""),"",AA18-Z18)</f>
        <v/>
      </c>
      <c r="AC18" s="1" t="str">
        <f>IF(AND(H18="",L18=""),"",HOUR(AB18))</f>
        <v/>
      </c>
      <c r="AD18" s="1" t="str">
        <f>IF(AND(H18="",L18=""),"",MINUTE(AB18))</f>
        <v/>
      </c>
      <c r="AE18" s="1" t="str">
        <f>+IF(C18="","",C18&amp;E18)</f>
        <v/>
      </c>
      <c r="AF18" s="1" t="str">
        <f>IF(AND(C18="",E18=""),"",COUNTIF($AE$14:$AE$48,AE18))</f>
        <v/>
      </c>
      <c r="AH18" s="18" t="str">
        <f>IF(C18="","",1/AF18)</f>
        <v/>
      </c>
    </row>
    <row r="19" spans="1:34" ht="21" customHeight="1" x14ac:dyDescent="0.15">
      <c r="A19" s="45" t="str">
        <f t="shared" si="1"/>
        <v/>
      </c>
      <c r="B19" s="44"/>
      <c r="C19" s="92"/>
      <c r="D19" s="13" t="s">
        <v>2</v>
      </c>
      <c r="E19" s="94"/>
      <c r="F19" s="14" t="s">
        <v>3</v>
      </c>
      <c r="G19" s="96"/>
      <c r="H19" s="92"/>
      <c r="I19" s="15" t="s">
        <v>8</v>
      </c>
      <c r="J19" s="97"/>
      <c r="K19" s="13" t="s">
        <v>9</v>
      </c>
      <c r="L19" s="94"/>
      <c r="M19" s="15" t="s">
        <v>8</v>
      </c>
      <c r="N19" s="97"/>
      <c r="O19" s="19" t="str">
        <f>+IF(AND(H19="",L19=""),"",AB19)</f>
        <v/>
      </c>
      <c r="P19" s="87"/>
      <c r="Q19" s="87"/>
      <c r="R19" s="87"/>
      <c r="S19" s="87"/>
      <c r="T19" s="42" t="str">
        <f t="shared" si="0"/>
        <v/>
      </c>
      <c r="U19" s="43"/>
      <c r="V19" s="43"/>
      <c r="W19" s="90"/>
      <c r="X19" s="4">
        <f>(+L20-H20)*60</f>
        <v>0</v>
      </c>
      <c r="Y19" s="1" t="str">
        <f>IF(A19="","",1)</f>
        <v/>
      </c>
      <c r="Z19" s="1" t="str">
        <f>IF(AND(H19="",L19=""),"",CONCATENATE(H19,I19,J19))</f>
        <v/>
      </c>
      <c r="AA19" s="1" t="str">
        <f>IF(AND(H19="",L19=""),"",CONCATENATE(L19,M19,N19))</f>
        <v/>
      </c>
      <c r="AB19" s="17" t="str">
        <f>+IF(AND(H19="",L19=""),"",AA19-Z19)</f>
        <v/>
      </c>
      <c r="AC19" s="1" t="str">
        <f>IF(AND(H19="",L19=""),"",HOUR(AB19))</f>
        <v/>
      </c>
      <c r="AD19" s="1" t="str">
        <f>IF(AND(H19="",L19=""),"",MINUTE(AB19))</f>
        <v/>
      </c>
      <c r="AE19" s="1" t="str">
        <f>+IF(C19="","",C19&amp;E19)</f>
        <v/>
      </c>
      <c r="AF19" s="1" t="str">
        <f>IF(AND(C19="",E19=""),"",COUNTIF($AE$14:$AE$48,AE19))</f>
        <v/>
      </c>
      <c r="AH19" s="18" t="str">
        <f>IF(C19="","",1/AF19)</f>
        <v/>
      </c>
    </row>
    <row r="20" spans="1:34" ht="21" customHeight="1" x14ac:dyDescent="0.15">
      <c r="A20" s="45" t="str">
        <f t="shared" si="1"/>
        <v/>
      </c>
      <c r="B20" s="44"/>
      <c r="C20" s="92"/>
      <c r="D20" s="13" t="s">
        <v>2</v>
      </c>
      <c r="E20" s="94"/>
      <c r="F20" s="14" t="s">
        <v>3</v>
      </c>
      <c r="G20" s="96"/>
      <c r="H20" s="92"/>
      <c r="I20" s="15" t="s">
        <v>8</v>
      </c>
      <c r="J20" s="97"/>
      <c r="K20" s="13" t="s">
        <v>9</v>
      </c>
      <c r="L20" s="94"/>
      <c r="M20" s="15" t="s">
        <v>8</v>
      </c>
      <c r="N20" s="97"/>
      <c r="O20" s="19" t="str">
        <f>+IF(AND(H20="",L20=""),"",AB20)</f>
        <v/>
      </c>
      <c r="P20" s="87"/>
      <c r="Q20" s="87"/>
      <c r="R20" s="87"/>
      <c r="S20" s="87"/>
      <c r="T20" s="42" t="str">
        <f t="shared" si="0"/>
        <v/>
      </c>
      <c r="U20" s="43"/>
      <c r="V20" s="43"/>
      <c r="W20" s="90"/>
      <c r="X20" s="4">
        <f>(+L21-H21)*60</f>
        <v>0</v>
      </c>
      <c r="Y20" s="1" t="str">
        <f>IF(A20="","",1)</f>
        <v/>
      </c>
      <c r="Z20" s="1" t="str">
        <f>IF(AND(H20="",L20=""),"",CONCATENATE(H20,I20,J20))</f>
        <v/>
      </c>
      <c r="AA20" s="1" t="str">
        <f>IF(AND(H20="",L20=""),"",CONCATENATE(L20,M20,N20))</f>
        <v/>
      </c>
      <c r="AB20" s="17" t="str">
        <f>+IF(AND(H20="",L20=""),"",AA20-Z20)</f>
        <v/>
      </c>
      <c r="AC20" s="1" t="str">
        <f>IF(AND(H20="",L20=""),"",HOUR(AB20))</f>
        <v/>
      </c>
      <c r="AD20" s="1" t="str">
        <f>IF(AND(H20="",L20=""),"",MINUTE(AB20))</f>
        <v/>
      </c>
      <c r="AE20" s="1" t="str">
        <f>+IF(C20="","",C20&amp;E20)</f>
        <v/>
      </c>
      <c r="AF20" s="1" t="str">
        <f>IF(AND(C20="",E20=""),"",COUNTIF($AE$14:$AE$48,AE20))</f>
        <v/>
      </c>
      <c r="AH20" s="18" t="str">
        <f>IF(C20="","",1/AF20)</f>
        <v/>
      </c>
    </row>
    <row r="21" spans="1:34" ht="21" customHeight="1" x14ac:dyDescent="0.15">
      <c r="A21" s="45" t="str">
        <f t="shared" si="1"/>
        <v/>
      </c>
      <c r="B21" s="44"/>
      <c r="C21" s="92"/>
      <c r="D21" s="13" t="s">
        <v>2</v>
      </c>
      <c r="E21" s="94"/>
      <c r="F21" s="14" t="s">
        <v>3</v>
      </c>
      <c r="G21" s="96"/>
      <c r="H21" s="92"/>
      <c r="I21" s="15" t="s">
        <v>8</v>
      </c>
      <c r="J21" s="97"/>
      <c r="K21" s="13" t="s">
        <v>9</v>
      </c>
      <c r="L21" s="94"/>
      <c r="M21" s="15" t="s">
        <v>8</v>
      </c>
      <c r="N21" s="97"/>
      <c r="O21" s="19" t="str">
        <f>+IF(AND(H21="",L21=""),"",AB21)</f>
        <v/>
      </c>
      <c r="P21" s="87"/>
      <c r="Q21" s="87"/>
      <c r="R21" s="87"/>
      <c r="S21" s="87"/>
      <c r="T21" s="42" t="str">
        <f t="shared" si="0"/>
        <v/>
      </c>
      <c r="U21" s="43"/>
      <c r="V21" s="43"/>
      <c r="W21" s="90"/>
      <c r="X21" s="4">
        <f>(+L22-H22)*60</f>
        <v>0</v>
      </c>
      <c r="Y21" s="1" t="str">
        <f>IF(A21="","",1)</f>
        <v/>
      </c>
      <c r="Z21" s="1" t="str">
        <f>IF(AND(H21="",L21=""),"",CONCATENATE(H21,I21,J21))</f>
        <v/>
      </c>
      <c r="AA21" s="1" t="str">
        <f>IF(AND(H21="",L21=""),"",CONCATENATE(L21,M21,N21))</f>
        <v/>
      </c>
      <c r="AB21" s="17" t="str">
        <f>+IF(AND(H21="",L21=""),"",AA21-Z21)</f>
        <v/>
      </c>
      <c r="AC21" s="1" t="str">
        <f>IF(AND(H21="",L21=""),"",HOUR(AB21))</f>
        <v/>
      </c>
      <c r="AD21" s="1" t="str">
        <f>IF(AND(H21="",L21=""),"",MINUTE(AB21))</f>
        <v/>
      </c>
      <c r="AE21" s="1" t="str">
        <f>+IF(C21="","",C21&amp;E21)</f>
        <v/>
      </c>
      <c r="AF21" s="1" t="str">
        <f>IF(AND(C21="",E21=""),"",COUNTIF($AE$14:$AE$48,AE21))</f>
        <v/>
      </c>
      <c r="AH21" s="1" t="str">
        <f>IF(C21="","",1/AF21)</f>
        <v/>
      </c>
    </row>
    <row r="22" spans="1:34" ht="21" customHeight="1" x14ac:dyDescent="0.15">
      <c r="A22" s="45" t="str">
        <f t="shared" si="1"/>
        <v/>
      </c>
      <c r="B22" s="44"/>
      <c r="C22" s="92"/>
      <c r="D22" s="13" t="s">
        <v>2</v>
      </c>
      <c r="E22" s="94"/>
      <c r="F22" s="14" t="s">
        <v>3</v>
      </c>
      <c r="G22" s="96"/>
      <c r="H22" s="92"/>
      <c r="I22" s="15" t="s">
        <v>8</v>
      </c>
      <c r="J22" s="97"/>
      <c r="K22" s="13" t="s">
        <v>9</v>
      </c>
      <c r="L22" s="94"/>
      <c r="M22" s="15" t="s">
        <v>8</v>
      </c>
      <c r="N22" s="97"/>
      <c r="O22" s="19" t="str">
        <f>+IF(AND(H22="",L22=""),"",AB22)</f>
        <v/>
      </c>
      <c r="P22" s="87"/>
      <c r="Q22" s="87"/>
      <c r="R22" s="87"/>
      <c r="S22" s="87"/>
      <c r="T22" s="42" t="str">
        <f t="shared" si="0"/>
        <v/>
      </c>
      <c r="U22" s="43"/>
      <c r="V22" s="43"/>
      <c r="W22" s="90"/>
      <c r="X22" s="4">
        <f>(+L23-H23)*60</f>
        <v>0</v>
      </c>
      <c r="Y22" s="1" t="str">
        <f>IF(A22="","",1)</f>
        <v/>
      </c>
      <c r="Z22" s="1" t="str">
        <f>IF(AND(H22="",L22=""),"",CONCATENATE(H22,I22,J22))</f>
        <v/>
      </c>
      <c r="AA22" s="1" t="str">
        <f>IF(AND(H22="",L22=""),"",CONCATENATE(L22,M22,N22))</f>
        <v/>
      </c>
      <c r="AB22" s="17" t="str">
        <f>+IF(AND(H22="",L22=""),"",AA22-Z22)</f>
        <v/>
      </c>
      <c r="AC22" s="1" t="str">
        <f>IF(AND(H22="",L22=""),"",HOUR(AB22))</f>
        <v/>
      </c>
      <c r="AD22" s="1" t="str">
        <f>IF(AND(H22="",L22=""),"",MINUTE(AB22))</f>
        <v/>
      </c>
      <c r="AE22" s="1" t="str">
        <f>+IF(C22="","",C22&amp;E22)</f>
        <v/>
      </c>
      <c r="AF22" s="1" t="str">
        <f>IF(AND(C22="",E22=""),"",COUNTIF($AE$14:$AE$48,AE22))</f>
        <v/>
      </c>
      <c r="AH22" s="1" t="str">
        <f>IF(C22="","",1/AF22)</f>
        <v/>
      </c>
    </row>
    <row r="23" spans="1:34" ht="21" customHeight="1" x14ac:dyDescent="0.15">
      <c r="A23" s="45" t="str">
        <f t="shared" si="1"/>
        <v/>
      </c>
      <c r="B23" s="44"/>
      <c r="C23" s="92"/>
      <c r="D23" s="13" t="s">
        <v>2</v>
      </c>
      <c r="E23" s="94"/>
      <c r="F23" s="14" t="s">
        <v>3</v>
      </c>
      <c r="G23" s="96"/>
      <c r="H23" s="92"/>
      <c r="I23" s="15" t="s">
        <v>8</v>
      </c>
      <c r="J23" s="97"/>
      <c r="K23" s="13" t="s">
        <v>9</v>
      </c>
      <c r="L23" s="94"/>
      <c r="M23" s="15" t="s">
        <v>8</v>
      </c>
      <c r="N23" s="97"/>
      <c r="O23" s="19" t="str">
        <f>+IF(AND(H23="",L23=""),"",AB23)</f>
        <v/>
      </c>
      <c r="P23" s="87"/>
      <c r="Q23" s="87"/>
      <c r="R23" s="87"/>
      <c r="S23" s="87"/>
      <c r="T23" s="42" t="str">
        <f t="shared" si="0"/>
        <v/>
      </c>
      <c r="U23" s="43"/>
      <c r="V23" s="43"/>
      <c r="W23" s="90"/>
      <c r="X23" s="4">
        <f>(+L24-H24)*60</f>
        <v>0</v>
      </c>
      <c r="Y23" s="1" t="str">
        <f>IF(A23="","",1)</f>
        <v/>
      </c>
      <c r="Z23" s="1" t="str">
        <f>IF(AND(H23="",L23=""),"",CONCATENATE(H23,I23,J23))</f>
        <v/>
      </c>
      <c r="AA23" s="1" t="str">
        <f>IF(AND(H23="",L23=""),"",CONCATENATE(L23,M23,N23))</f>
        <v/>
      </c>
      <c r="AB23" s="17" t="str">
        <f>+IF(AND(H23="",L23=""),"",AA23-Z23)</f>
        <v/>
      </c>
      <c r="AC23" s="1" t="str">
        <f>IF(AND(H23="",L23=""),"",HOUR(AB23))</f>
        <v/>
      </c>
      <c r="AD23" s="1" t="str">
        <f>IF(AND(H23="",L23=""),"",MINUTE(AB23))</f>
        <v/>
      </c>
      <c r="AE23" s="1" t="str">
        <f>+IF(C23="","",C23&amp;E23)</f>
        <v/>
      </c>
      <c r="AF23" s="1" t="str">
        <f>IF(AND(C23="",E23=""),"",COUNTIF($AE$14:$AE$48,AE23))</f>
        <v/>
      </c>
      <c r="AH23" s="1" t="str">
        <f>IF(C23="","",1/AF23)</f>
        <v/>
      </c>
    </row>
    <row r="24" spans="1:34" ht="21" customHeight="1" x14ac:dyDescent="0.15">
      <c r="A24" s="45" t="str">
        <f t="shared" si="1"/>
        <v/>
      </c>
      <c r="B24" s="44"/>
      <c r="C24" s="92"/>
      <c r="D24" s="13" t="s">
        <v>2</v>
      </c>
      <c r="E24" s="94"/>
      <c r="F24" s="14" t="s">
        <v>3</v>
      </c>
      <c r="G24" s="96"/>
      <c r="H24" s="92"/>
      <c r="I24" s="15" t="s">
        <v>8</v>
      </c>
      <c r="J24" s="97"/>
      <c r="K24" s="13" t="s">
        <v>9</v>
      </c>
      <c r="L24" s="94"/>
      <c r="M24" s="15" t="s">
        <v>8</v>
      </c>
      <c r="N24" s="97"/>
      <c r="O24" s="19" t="str">
        <f>+IF(AND(H24="",L24=""),"",AB24)</f>
        <v/>
      </c>
      <c r="P24" s="87"/>
      <c r="Q24" s="87"/>
      <c r="R24" s="87"/>
      <c r="S24" s="87"/>
      <c r="T24" s="42" t="str">
        <f t="shared" si="0"/>
        <v/>
      </c>
      <c r="U24" s="43"/>
      <c r="V24" s="43"/>
      <c r="W24" s="90"/>
      <c r="X24" s="4">
        <f>(+L25-H25)*60</f>
        <v>0</v>
      </c>
      <c r="Y24" s="1" t="str">
        <f>IF(A24="","",1)</f>
        <v/>
      </c>
      <c r="Z24" s="1" t="str">
        <f>IF(AND(H24="",L24=""),"",CONCATENATE(H24,I24,J24))</f>
        <v/>
      </c>
      <c r="AA24" s="1" t="str">
        <f>IF(AND(H24="",L24=""),"",CONCATENATE(L24,M24,N24))</f>
        <v/>
      </c>
      <c r="AB24" s="17" t="str">
        <f>+IF(AND(H24="",L24=""),"",AA24-Z24)</f>
        <v/>
      </c>
      <c r="AC24" s="1" t="str">
        <f>IF(AND(H24="",L24=""),"",HOUR(AB24))</f>
        <v/>
      </c>
      <c r="AD24" s="1" t="str">
        <f>IF(AND(H24="",L24=""),"",MINUTE(AB24))</f>
        <v/>
      </c>
      <c r="AE24" s="1" t="str">
        <f>+IF(C24="","",C24&amp;E24)</f>
        <v/>
      </c>
      <c r="AF24" s="1" t="str">
        <f>IF(AND(C24="",E24=""),"",COUNTIF($AE$14:$AE$48,AE24))</f>
        <v/>
      </c>
      <c r="AH24" s="1" t="str">
        <f>IF(C24="","",1/AF24)</f>
        <v/>
      </c>
    </row>
    <row r="25" spans="1:34" ht="21" customHeight="1" x14ac:dyDescent="0.15">
      <c r="A25" s="45" t="str">
        <f t="shared" si="1"/>
        <v/>
      </c>
      <c r="B25" s="44"/>
      <c r="C25" s="92"/>
      <c r="D25" s="13" t="s">
        <v>2</v>
      </c>
      <c r="E25" s="94"/>
      <c r="F25" s="14" t="s">
        <v>3</v>
      </c>
      <c r="G25" s="96"/>
      <c r="H25" s="92"/>
      <c r="I25" s="15" t="s">
        <v>8</v>
      </c>
      <c r="J25" s="97"/>
      <c r="K25" s="13" t="s">
        <v>9</v>
      </c>
      <c r="L25" s="94"/>
      <c r="M25" s="15" t="s">
        <v>8</v>
      </c>
      <c r="N25" s="97"/>
      <c r="O25" s="19" t="str">
        <f>+IF(AND(H25="",L25=""),"",AB25)</f>
        <v/>
      </c>
      <c r="P25" s="87"/>
      <c r="Q25" s="87"/>
      <c r="R25" s="87"/>
      <c r="S25" s="87"/>
      <c r="T25" s="42" t="str">
        <f t="shared" si="0"/>
        <v/>
      </c>
      <c r="U25" s="43"/>
      <c r="V25" s="43"/>
      <c r="W25" s="90"/>
      <c r="X25" s="4">
        <f>(+L26-H26)*60</f>
        <v>0</v>
      </c>
      <c r="Y25" s="1" t="str">
        <f>IF(A25="","",1)</f>
        <v/>
      </c>
      <c r="Z25" s="1" t="str">
        <f>IF(AND(H25="",L25=""),"",CONCATENATE(H25,I25,J25))</f>
        <v/>
      </c>
      <c r="AA25" s="1" t="str">
        <f>IF(AND(H25="",L25=""),"",CONCATENATE(L25,M25,N25))</f>
        <v/>
      </c>
      <c r="AB25" s="17" t="str">
        <f>+IF(AND(H25="",L25=""),"",AA25-Z25)</f>
        <v/>
      </c>
      <c r="AC25" s="1" t="str">
        <f>IF(AND(H25="",L25=""),"",HOUR(AB25))</f>
        <v/>
      </c>
      <c r="AD25" s="1" t="str">
        <f>IF(AND(H25="",L25=""),"",MINUTE(AB25))</f>
        <v/>
      </c>
      <c r="AE25" s="1" t="str">
        <f>+IF(C25="","",C25&amp;E25)</f>
        <v/>
      </c>
      <c r="AF25" s="1" t="str">
        <f>IF(AND(C25="",E25=""),"",COUNTIF($AE$14:$AE$48,AE25))</f>
        <v/>
      </c>
      <c r="AH25" s="1" t="str">
        <f>IF(C25="","",1/AF25)</f>
        <v/>
      </c>
    </row>
    <row r="26" spans="1:34" ht="21" customHeight="1" x14ac:dyDescent="0.15">
      <c r="A26" s="45" t="str">
        <f t="shared" si="1"/>
        <v/>
      </c>
      <c r="B26" s="44"/>
      <c r="C26" s="92"/>
      <c r="D26" s="13" t="s">
        <v>2</v>
      </c>
      <c r="E26" s="94"/>
      <c r="F26" s="14" t="s">
        <v>3</v>
      </c>
      <c r="G26" s="96"/>
      <c r="H26" s="92"/>
      <c r="I26" s="15" t="s">
        <v>8</v>
      </c>
      <c r="J26" s="97"/>
      <c r="K26" s="13" t="s">
        <v>9</v>
      </c>
      <c r="L26" s="94"/>
      <c r="M26" s="15" t="s">
        <v>8</v>
      </c>
      <c r="N26" s="97"/>
      <c r="O26" s="19" t="str">
        <f>+IF(AND(H26="",L26=""),"",AB26)</f>
        <v/>
      </c>
      <c r="P26" s="87"/>
      <c r="Q26" s="87"/>
      <c r="R26" s="87"/>
      <c r="S26" s="87"/>
      <c r="T26" s="42" t="str">
        <f t="shared" si="0"/>
        <v/>
      </c>
      <c r="U26" s="43"/>
      <c r="V26" s="43"/>
      <c r="W26" s="90"/>
      <c r="X26" s="4">
        <f>(+L27-H27)*60</f>
        <v>0</v>
      </c>
      <c r="Y26" s="1" t="str">
        <f>IF(A26="","",1)</f>
        <v/>
      </c>
      <c r="Z26" s="1" t="str">
        <f>IF(AND(H26="",L26=""),"",CONCATENATE(H26,I26,J26))</f>
        <v/>
      </c>
      <c r="AA26" s="1" t="str">
        <f>IF(AND(H26="",L26=""),"",CONCATENATE(L26,M26,N26))</f>
        <v/>
      </c>
      <c r="AB26" s="17" t="str">
        <f>+IF(AND(H26="",L26=""),"",AA26-Z26)</f>
        <v/>
      </c>
      <c r="AC26" s="1" t="str">
        <f>IF(AND(H26="",L26=""),"",HOUR(AB26))</f>
        <v/>
      </c>
      <c r="AD26" s="1" t="str">
        <f>IF(AND(H26="",L26=""),"",MINUTE(AB26))</f>
        <v/>
      </c>
      <c r="AE26" s="1" t="str">
        <f>+IF(C26="","",C26&amp;E26)</f>
        <v/>
      </c>
      <c r="AF26" s="1" t="str">
        <f>IF(AND(C26="",E26=""),"",COUNTIF($AE$14:$AE$48,AE26))</f>
        <v/>
      </c>
      <c r="AH26" s="1" t="str">
        <f>IF(C26="","",1/AF26)</f>
        <v/>
      </c>
    </row>
    <row r="27" spans="1:34" ht="21" customHeight="1" x14ac:dyDescent="0.15">
      <c r="A27" s="45" t="str">
        <f t="shared" si="1"/>
        <v/>
      </c>
      <c r="B27" s="44"/>
      <c r="C27" s="92"/>
      <c r="D27" s="13" t="s">
        <v>2</v>
      </c>
      <c r="E27" s="94"/>
      <c r="F27" s="14" t="s">
        <v>3</v>
      </c>
      <c r="G27" s="96"/>
      <c r="H27" s="92"/>
      <c r="I27" s="15" t="s">
        <v>8</v>
      </c>
      <c r="J27" s="97"/>
      <c r="K27" s="13" t="s">
        <v>9</v>
      </c>
      <c r="L27" s="94"/>
      <c r="M27" s="15" t="s">
        <v>8</v>
      </c>
      <c r="N27" s="97"/>
      <c r="O27" s="19" t="str">
        <f>+IF(AND(H27="",L27=""),"",AB27)</f>
        <v/>
      </c>
      <c r="P27" s="87"/>
      <c r="Q27" s="87"/>
      <c r="R27" s="87"/>
      <c r="S27" s="87"/>
      <c r="T27" s="42" t="str">
        <f t="shared" si="0"/>
        <v/>
      </c>
      <c r="U27" s="43"/>
      <c r="V27" s="43"/>
      <c r="W27" s="90"/>
      <c r="X27" s="4">
        <f>(+L28-H28)*60</f>
        <v>0</v>
      </c>
      <c r="Y27" s="1" t="str">
        <f>IF(A27="","",1)</f>
        <v/>
      </c>
      <c r="Z27" s="1" t="str">
        <f>IF(AND(H27="",L27=""),"",CONCATENATE(H27,I27,J27))</f>
        <v/>
      </c>
      <c r="AA27" s="1" t="str">
        <f>IF(AND(H27="",L27=""),"",CONCATENATE(L27,M27,N27))</f>
        <v/>
      </c>
      <c r="AB27" s="17" t="str">
        <f>+IF(AND(H27="",L27=""),"",AA27-Z27)</f>
        <v/>
      </c>
      <c r="AC27" s="1" t="str">
        <f>IF(AND(H27="",L27=""),"",HOUR(AB27))</f>
        <v/>
      </c>
      <c r="AD27" s="1" t="str">
        <f>IF(AND(H27="",L27=""),"",MINUTE(AB27))</f>
        <v/>
      </c>
      <c r="AE27" s="1" t="str">
        <f>+IF(C27="","",C27&amp;E27)</f>
        <v/>
      </c>
      <c r="AF27" s="1" t="str">
        <f>IF(AND(C27="",E27=""),"",COUNTIF($AE$14:$AE$48,AE27))</f>
        <v/>
      </c>
      <c r="AH27" s="1" t="str">
        <f>IF(C27="","",1/AF27)</f>
        <v/>
      </c>
    </row>
    <row r="28" spans="1:34" ht="21" customHeight="1" x14ac:dyDescent="0.15">
      <c r="A28" s="45" t="str">
        <f t="shared" si="1"/>
        <v/>
      </c>
      <c r="B28" s="44"/>
      <c r="C28" s="92"/>
      <c r="D28" s="13" t="s">
        <v>2</v>
      </c>
      <c r="E28" s="94"/>
      <c r="F28" s="14" t="s">
        <v>3</v>
      </c>
      <c r="G28" s="96"/>
      <c r="H28" s="92"/>
      <c r="I28" s="15" t="s">
        <v>8</v>
      </c>
      <c r="J28" s="97"/>
      <c r="K28" s="13" t="s">
        <v>9</v>
      </c>
      <c r="L28" s="94"/>
      <c r="M28" s="15" t="s">
        <v>8</v>
      </c>
      <c r="N28" s="97"/>
      <c r="O28" s="19" t="str">
        <f>+IF(AND(H28="",L28=""),"",AB28)</f>
        <v/>
      </c>
      <c r="P28" s="87"/>
      <c r="Q28" s="87"/>
      <c r="R28" s="87"/>
      <c r="S28" s="87"/>
      <c r="T28" s="42" t="str">
        <f t="shared" si="0"/>
        <v/>
      </c>
      <c r="U28" s="43"/>
      <c r="V28" s="43"/>
      <c r="W28" s="90"/>
      <c r="X28" s="4">
        <f>(+L29-H29)*60</f>
        <v>0</v>
      </c>
      <c r="Y28" s="1" t="str">
        <f>IF(A28="","",1)</f>
        <v/>
      </c>
      <c r="Z28" s="1" t="str">
        <f>IF(AND(H28="",L28=""),"",CONCATENATE(H28,I28,J28))</f>
        <v/>
      </c>
      <c r="AA28" s="1" t="str">
        <f>IF(AND(H28="",L28=""),"",CONCATENATE(L28,M28,N28))</f>
        <v/>
      </c>
      <c r="AB28" s="17" t="str">
        <f>+IF(AND(H28="",L28=""),"",AA28-Z28)</f>
        <v/>
      </c>
      <c r="AC28" s="1" t="str">
        <f>IF(AND(H28="",L28=""),"",HOUR(AB28))</f>
        <v/>
      </c>
      <c r="AD28" s="1" t="str">
        <f>IF(AND(H28="",L28=""),"",MINUTE(AB28))</f>
        <v/>
      </c>
      <c r="AE28" s="1" t="str">
        <f>+IF(C28="","",C28&amp;E28)</f>
        <v/>
      </c>
      <c r="AF28" s="1" t="str">
        <f>IF(AND(C28="",E28=""),"",COUNTIF($AE$14:$AE$48,AE28))</f>
        <v/>
      </c>
      <c r="AH28" s="1" t="str">
        <f>IF(C28="","",1/AF28)</f>
        <v/>
      </c>
    </row>
    <row r="29" spans="1:34" ht="21" customHeight="1" x14ac:dyDescent="0.15">
      <c r="A29" s="45" t="str">
        <f t="shared" si="1"/>
        <v/>
      </c>
      <c r="B29" s="44"/>
      <c r="C29" s="92"/>
      <c r="D29" s="13" t="s">
        <v>2</v>
      </c>
      <c r="E29" s="94"/>
      <c r="F29" s="14" t="s">
        <v>3</v>
      </c>
      <c r="G29" s="96"/>
      <c r="H29" s="92"/>
      <c r="I29" s="15" t="s">
        <v>8</v>
      </c>
      <c r="J29" s="97"/>
      <c r="K29" s="13" t="s">
        <v>9</v>
      </c>
      <c r="L29" s="94"/>
      <c r="M29" s="15" t="s">
        <v>8</v>
      </c>
      <c r="N29" s="97"/>
      <c r="O29" s="19" t="str">
        <f>+IF(AND(H29="",L29=""),"",AB29)</f>
        <v/>
      </c>
      <c r="P29" s="87"/>
      <c r="Q29" s="87"/>
      <c r="R29" s="87"/>
      <c r="S29" s="87"/>
      <c r="T29" s="42" t="str">
        <f t="shared" si="0"/>
        <v/>
      </c>
      <c r="U29" s="43"/>
      <c r="V29" s="43"/>
      <c r="W29" s="90"/>
      <c r="X29" s="4">
        <f>(+L30-H30)*60</f>
        <v>0</v>
      </c>
      <c r="Y29" s="1" t="str">
        <f>IF(A29="","",1)</f>
        <v/>
      </c>
      <c r="Z29" s="1" t="str">
        <f>IF(AND(H29="",L29=""),"",CONCATENATE(H29,I29,J29))</f>
        <v/>
      </c>
      <c r="AA29" s="1" t="str">
        <f>IF(AND(H29="",L29=""),"",CONCATENATE(L29,M29,N29))</f>
        <v/>
      </c>
      <c r="AB29" s="17" t="str">
        <f>+IF(AND(H29="",L29=""),"",AA29-Z29)</f>
        <v/>
      </c>
      <c r="AC29" s="1" t="str">
        <f>IF(AND(H29="",L29=""),"",HOUR(AB29))</f>
        <v/>
      </c>
      <c r="AD29" s="1" t="str">
        <f>IF(AND(H29="",L29=""),"",MINUTE(AB29))</f>
        <v/>
      </c>
      <c r="AE29" s="1" t="str">
        <f>+IF(C29="","",C29&amp;E29)</f>
        <v/>
      </c>
      <c r="AF29" s="1" t="str">
        <f>IF(AND(C29="",E29=""),"",COUNTIF($AE$14:$AE$48,AE29))</f>
        <v/>
      </c>
      <c r="AH29" s="1" t="str">
        <f>IF(C29="","",1/AF29)</f>
        <v/>
      </c>
    </row>
    <row r="30" spans="1:34" ht="21" customHeight="1" x14ac:dyDescent="0.15">
      <c r="A30" s="45" t="str">
        <f t="shared" si="1"/>
        <v/>
      </c>
      <c r="B30" s="44"/>
      <c r="C30" s="92"/>
      <c r="D30" s="13" t="s">
        <v>2</v>
      </c>
      <c r="E30" s="94"/>
      <c r="F30" s="14" t="s">
        <v>3</v>
      </c>
      <c r="G30" s="96"/>
      <c r="H30" s="92"/>
      <c r="I30" s="15" t="s">
        <v>8</v>
      </c>
      <c r="J30" s="97"/>
      <c r="K30" s="13" t="s">
        <v>9</v>
      </c>
      <c r="L30" s="94"/>
      <c r="M30" s="15" t="s">
        <v>8</v>
      </c>
      <c r="N30" s="97"/>
      <c r="O30" s="19" t="str">
        <f>+IF(AND(H30="",L30=""),"",AB30)</f>
        <v/>
      </c>
      <c r="P30" s="87"/>
      <c r="Q30" s="87"/>
      <c r="R30" s="87"/>
      <c r="S30" s="87"/>
      <c r="T30" s="42" t="str">
        <f t="shared" si="0"/>
        <v/>
      </c>
      <c r="U30" s="43"/>
      <c r="V30" s="43"/>
      <c r="W30" s="90"/>
      <c r="X30" s="4">
        <f>(+L31-H31)*60</f>
        <v>0</v>
      </c>
      <c r="Y30" s="1" t="str">
        <f>IF(A30="","",1)</f>
        <v/>
      </c>
      <c r="Z30" s="1" t="str">
        <f>IF(AND(H30="",L30=""),"",CONCATENATE(H30,I30,J30))</f>
        <v/>
      </c>
      <c r="AA30" s="1" t="str">
        <f>IF(AND(H30="",L30=""),"",CONCATENATE(L30,M30,N30))</f>
        <v/>
      </c>
      <c r="AB30" s="17" t="str">
        <f>+IF(AND(H30="",L30=""),"",AA30-Z30)</f>
        <v/>
      </c>
      <c r="AC30" s="1" t="str">
        <f>IF(AND(H30="",L30=""),"",HOUR(AB30))</f>
        <v/>
      </c>
      <c r="AD30" s="1" t="str">
        <f>IF(AND(H30="",L30=""),"",MINUTE(AB30))</f>
        <v/>
      </c>
      <c r="AE30" s="1" t="str">
        <f>+IF(C30="","",C30&amp;E30)</f>
        <v/>
      </c>
      <c r="AF30" s="1" t="str">
        <f>IF(AND(C30="",E30=""),"",COUNTIF($AE$14:$AE$48,AE30))</f>
        <v/>
      </c>
      <c r="AH30" s="1" t="str">
        <f>IF(C30="","",1/AF30)</f>
        <v/>
      </c>
    </row>
    <row r="31" spans="1:34" ht="21" customHeight="1" x14ac:dyDescent="0.15">
      <c r="A31" s="45" t="str">
        <f t="shared" si="1"/>
        <v/>
      </c>
      <c r="B31" s="44"/>
      <c r="C31" s="92"/>
      <c r="D31" s="13" t="s">
        <v>2</v>
      </c>
      <c r="E31" s="94"/>
      <c r="F31" s="14" t="s">
        <v>3</v>
      </c>
      <c r="G31" s="96"/>
      <c r="H31" s="92"/>
      <c r="I31" s="15" t="s">
        <v>8</v>
      </c>
      <c r="J31" s="97"/>
      <c r="K31" s="13" t="s">
        <v>9</v>
      </c>
      <c r="L31" s="94"/>
      <c r="M31" s="15" t="s">
        <v>8</v>
      </c>
      <c r="N31" s="97"/>
      <c r="O31" s="19" t="str">
        <f>+IF(AND(H31="",L31=""),"",AB31)</f>
        <v/>
      </c>
      <c r="P31" s="87"/>
      <c r="Q31" s="87"/>
      <c r="R31" s="87"/>
      <c r="S31" s="87"/>
      <c r="T31" s="42" t="str">
        <f t="shared" si="0"/>
        <v/>
      </c>
      <c r="U31" s="43"/>
      <c r="V31" s="43"/>
      <c r="W31" s="90"/>
      <c r="X31" s="4">
        <f>(+L32-H32)*60</f>
        <v>0</v>
      </c>
      <c r="Y31" s="1" t="str">
        <f>IF(A31="","",1)</f>
        <v/>
      </c>
      <c r="Z31" s="1" t="str">
        <f>IF(AND(H31="",L31=""),"",CONCATENATE(H31,I31,J31))</f>
        <v/>
      </c>
      <c r="AA31" s="1" t="str">
        <f>IF(AND(H31="",L31=""),"",CONCATENATE(L31,M31,N31))</f>
        <v/>
      </c>
      <c r="AB31" s="17" t="str">
        <f>+IF(AND(H31="",L31=""),"",AA31-Z31)</f>
        <v/>
      </c>
      <c r="AC31" s="1" t="str">
        <f>IF(AND(H31="",L31=""),"",HOUR(AB31))</f>
        <v/>
      </c>
      <c r="AD31" s="1" t="str">
        <f>IF(AND(H31="",L31=""),"",MINUTE(AB31))</f>
        <v/>
      </c>
      <c r="AE31" s="1" t="str">
        <f>+IF(C31="","",C31&amp;E31)</f>
        <v/>
      </c>
      <c r="AF31" s="1" t="str">
        <f>IF(AND(C31="",E31=""),"",COUNTIF($AE$14:$AE$48,AE31))</f>
        <v/>
      </c>
      <c r="AH31" s="1" t="str">
        <f>IF(C31="","",1/AF31)</f>
        <v/>
      </c>
    </row>
    <row r="32" spans="1:34" ht="21" customHeight="1" x14ac:dyDescent="0.15">
      <c r="A32" s="45" t="str">
        <f t="shared" si="1"/>
        <v/>
      </c>
      <c r="B32" s="44"/>
      <c r="C32" s="92"/>
      <c r="D32" s="13" t="s">
        <v>2</v>
      </c>
      <c r="E32" s="94"/>
      <c r="F32" s="14" t="s">
        <v>3</v>
      </c>
      <c r="G32" s="96"/>
      <c r="H32" s="92"/>
      <c r="I32" s="15" t="s">
        <v>8</v>
      </c>
      <c r="J32" s="97"/>
      <c r="K32" s="13" t="s">
        <v>9</v>
      </c>
      <c r="L32" s="94"/>
      <c r="M32" s="15" t="s">
        <v>8</v>
      </c>
      <c r="N32" s="97"/>
      <c r="O32" s="19" t="str">
        <f>+IF(AND(H32="",L32=""),"",AB32)</f>
        <v/>
      </c>
      <c r="P32" s="87"/>
      <c r="Q32" s="87"/>
      <c r="R32" s="87"/>
      <c r="S32" s="87"/>
      <c r="T32" s="42" t="str">
        <f t="shared" si="0"/>
        <v/>
      </c>
      <c r="U32" s="43"/>
      <c r="V32" s="43"/>
      <c r="W32" s="90"/>
      <c r="X32" s="4">
        <f>(+L33-H33)*60</f>
        <v>0</v>
      </c>
      <c r="Y32" s="1" t="str">
        <f>IF(A32="","",1)</f>
        <v/>
      </c>
      <c r="Z32" s="1" t="str">
        <f>IF(AND(H32="",L32=""),"",CONCATENATE(H32,I32,J32))</f>
        <v/>
      </c>
      <c r="AA32" s="1" t="str">
        <f>IF(AND(H32="",L32=""),"",CONCATENATE(L32,M32,N32))</f>
        <v/>
      </c>
      <c r="AB32" s="17" t="str">
        <f>+IF(AND(H32="",L32=""),"",AA32-Z32)</f>
        <v/>
      </c>
      <c r="AC32" s="1" t="str">
        <f>IF(AND(H32="",L32=""),"",HOUR(AB32))</f>
        <v/>
      </c>
      <c r="AD32" s="1" t="str">
        <f>IF(AND(H32="",L32=""),"",MINUTE(AB32))</f>
        <v/>
      </c>
      <c r="AE32" s="1" t="str">
        <f>+IF(C32="","",C32&amp;E32)</f>
        <v/>
      </c>
      <c r="AF32" s="1" t="str">
        <f>IF(AND(C32="",E32=""),"",COUNTIF($AE$14:$AE$48,AE32))</f>
        <v/>
      </c>
      <c r="AH32" s="1" t="str">
        <f>IF(C32="","",1/AF32)</f>
        <v/>
      </c>
    </row>
    <row r="33" spans="1:34" ht="21" customHeight="1" x14ac:dyDescent="0.15">
      <c r="A33" s="45" t="str">
        <f t="shared" si="1"/>
        <v/>
      </c>
      <c r="B33" s="44"/>
      <c r="C33" s="92"/>
      <c r="D33" s="13" t="s">
        <v>2</v>
      </c>
      <c r="E33" s="94"/>
      <c r="F33" s="14" t="s">
        <v>3</v>
      </c>
      <c r="G33" s="96"/>
      <c r="H33" s="92"/>
      <c r="I33" s="15" t="s">
        <v>8</v>
      </c>
      <c r="J33" s="97"/>
      <c r="K33" s="13" t="s">
        <v>9</v>
      </c>
      <c r="L33" s="94"/>
      <c r="M33" s="15" t="s">
        <v>8</v>
      </c>
      <c r="N33" s="97"/>
      <c r="O33" s="19" t="str">
        <f>+IF(AND(H33="",L33=""),"",AB33)</f>
        <v/>
      </c>
      <c r="P33" s="87"/>
      <c r="Q33" s="87"/>
      <c r="R33" s="87"/>
      <c r="S33" s="87"/>
      <c r="T33" s="42" t="str">
        <f t="shared" si="0"/>
        <v/>
      </c>
      <c r="U33" s="43"/>
      <c r="V33" s="43"/>
      <c r="W33" s="90"/>
      <c r="X33" s="4">
        <f>(+L34-H34)*60</f>
        <v>0</v>
      </c>
      <c r="Y33" s="1" t="str">
        <f>IF(A33="","",1)</f>
        <v/>
      </c>
      <c r="Z33" s="1" t="str">
        <f>IF(AND(H33="",L33=""),"",CONCATENATE(H33,I33,J33))</f>
        <v/>
      </c>
      <c r="AA33" s="1" t="str">
        <f>IF(AND(H33="",L33=""),"",CONCATENATE(L33,M33,N33))</f>
        <v/>
      </c>
      <c r="AB33" s="17" t="str">
        <f>+IF(AND(H33="",L33=""),"",AA33-Z33)</f>
        <v/>
      </c>
      <c r="AC33" s="1" t="str">
        <f>IF(AND(H33="",L33=""),"",HOUR(AB33))</f>
        <v/>
      </c>
      <c r="AD33" s="1" t="str">
        <f>IF(AND(H33="",L33=""),"",MINUTE(AB33))</f>
        <v/>
      </c>
      <c r="AE33" s="1" t="str">
        <f>+IF(C33="","",C33&amp;E33)</f>
        <v/>
      </c>
      <c r="AF33" s="1" t="str">
        <f>IF(AND(C33="",E33=""),"",COUNTIF($AE$14:$AE$48,AE33))</f>
        <v/>
      </c>
      <c r="AH33" s="1" t="str">
        <f>IF(C33="","",1/AF33)</f>
        <v/>
      </c>
    </row>
    <row r="34" spans="1:34" ht="21" customHeight="1" x14ac:dyDescent="0.15">
      <c r="A34" s="45" t="str">
        <f t="shared" si="1"/>
        <v/>
      </c>
      <c r="B34" s="44"/>
      <c r="C34" s="92"/>
      <c r="D34" s="13" t="s">
        <v>2</v>
      </c>
      <c r="E34" s="94"/>
      <c r="F34" s="14" t="s">
        <v>3</v>
      </c>
      <c r="G34" s="96"/>
      <c r="H34" s="92"/>
      <c r="I34" s="15" t="s">
        <v>8</v>
      </c>
      <c r="J34" s="97"/>
      <c r="K34" s="13" t="s">
        <v>9</v>
      </c>
      <c r="L34" s="94"/>
      <c r="M34" s="15" t="s">
        <v>8</v>
      </c>
      <c r="N34" s="97"/>
      <c r="O34" s="19" t="str">
        <f>+IF(AND(H34="",L34=""),"",AB34)</f>
        <v/>
      </c>
      <c r="P34" s="87"/>
      <c r="Q34" s="87"/>
      <c r="R34" s="87"/>
      <c r="S34" s="87"/>
      <c r="T34" s="42" t="str">
        <f t="shared" si="0"/>
        <v/>
      </c>
      <c r="U34" s="43"/>
      <c r="V34" s="43"/>
      <c r="W34" s="90"/>
      <c r="X34" s="4">
        <f>(+L35-H35)*60</f>
        <v>0</v>
      </c>
      <c r="Y34" s="1" t="str">
        <f>IF(A34="","",1)</f>
        <v/>
      </c>
      <c r="Z34" s="1" t="str">
        <f>IF(AND(H34="",L34=""),"",CONCATENATE(H34,I34,J34))</f>
        <v/>
      </c>
      <c r="AA34" s="1" t="str">
        <f>IF(AND(H34="",L34=""),"",CONCATENATE(L34,M34,N34))</f>
        <v/>
      </c>
      <c r="AB34" s="17" t="str">
        <f>+IF(AND(H34="",L34=""),"",AA34-Z34)</f>
        <v/>
      </c>
      <c r="AC34" s="1" t="str">
        <f>IF(AND(H34="",L34=""),"",HOUR(AB34))</f>
        <v/>
      </c>
      <c r="AD34" s="1" t="str">
        <f>IF(AND(H34="",L34=""),"",MINUTE(AB34))</f>
        <v/>
      </c>
      <c r="AE34" s="1" t="str">
        <f>+IF(C34="","",C34&amp;E34)</f>
        <v/>
      </c>
      <c r="AF34" s="1" t="str">
        <f>IF(AND(C34="",E34=""),"",COUNTIF($AE$14:$AE$48,AE34))</f>
        <v/>
      </c>
      <c r="AH34" s="1" t="str">
        <f>IF(C34="","",1/AF34)</f>
        <v/>
      </c>
    </row>
    <row r="35" spans="1:34" ht="21" customHeight="1" x14ac:dyDescent="0.15">
      <c r="A35" s="45" t="str">
        <f t="shared" si="1"/>
        <v/>
      </c>
      <c r="B35" s="44"/>
      <c r="C35" s="92"/>
      <c r="D35" s="13" t="s">
        <v>2</v>
      </c>
      <c r="E35" s="94"/>
      <c r="F35" s="14" t="s">
        <v>3</v>
      </c>
      <c r="G35" s="96"/>
      <c r="H35" s="92"/>
      <c r="I35" s="15" t="s">
        <v>8</v>
      </c>
      <c r="J35" s="97"/>
      <c r="K35" s="13" t="s">
        <v>9</v>
      </c>
      <c r="L35" s="94"/>
      <c r="M35" s="15" t="s">
        <v>8</v>
      </c>
      <c r="N35" s="97"/>
      <c r="O35" s="19" t="str">
        <f>+IF(AND(H35="",L35=""),"",AB35)</f>
        <v/>
      </c>
      <c r="P35" s="87"/>
      <c r="Q35" s="87"/>
      <c r="R35" s="87"/>
      <c r="S35" s="87"/>
      <c r="T35" s="42" t="str">
        <f t="shared" si="0"/>
        <v/>
      </c>
      <c r="U35" s="43"/>
      <c r="V35" s="43"/>
      <c r="W35" s="90"/>
      <c r="X35" s="4">
        <f>(+L36-H36)*60</f>
        <v>0</v>
      </c>
      <c r="Y35" s="1" t="str">
        <f>IF(A35="","",1)</f>
        <v/>
      </c>
      <c r="Z35" s="1" t="str">
        <f>IF(AND(H35="",L35=""),"",CONCATENATE(H35,I35,J35))</f>
        <v/>
      </c>
      <c r="AA35" s="1" t="str">
        <f>IF(AND(H35="",L35=""),"",CONCATENATE(L35,M35,N35))</f>
        <v/>
      </c>
      <c r="AB35" s="17" t="str">
        <f>+IF(AND(H35="",L35=""),"",AA35-Z35)</f>
        <v/>
      </c>
      <c r="AC35" s="1" t="str">
        <f>IF(AND(H35="",L35=""),"",HOUR(AB35))</f>
        <v/>
      </c>
      <c r="AD35" s="1" t="str">
        <f>IF(AND(H35="",L35=""),"",MINUTE(AB35))</f>
        <v/>
      </c>
      <c r="AE35" s="1" t="str">
        <f>+IF(C35="","",C35&amp;E35)</f>
        <v/>
      </c>
      <c r="AF35" s="1" t="str">
        <f>IF(AND(C35="",E35=""),"",COUNTIF($AE$14:$AE$48,AE35))</f>
        <v/>
      </c>
      <c r="AH35" s="1" t="str">
        <f>IF(C35="","",1/AF35)</f>
        <v/>
      </c>
    </row>
    <row r="36" spans="1:34" ht="21" customHeight="1" x14ac:dyDescent="0.15">
      <c r="A36" s="45" t="str">
        <f t="shared" si="1"/>
        <v/>
      </c>
      <c r="B36" s="44"/>
      <c r="C36" s="92"/>
      <c r="D36" s="13" t="s">
        <v>2</v>
      </c>
      <c r="E36" s="94"/>
      <c r="F36" s="14" t="s">
        <v>3</v>
      </c>
      <c r="G36" s="96"/>
      <c r="H36" s="92"/>
      <c r="I36" s="15" t="s">
        <v>8</v>
      </c>
      <c r="J36" s="97"/>
      <c r="K36" s="13" t="s">
        <v>9</v>
      </c>
      <c r="L36" s="94"/>
      <c r="M36" s="15" t="s">
        <v>8</v>
      </c>
      <c r="N36" s="97"/>
      <c r="O36" s="19" t="str">
        <f>+IF(AND(H36="",L36=""),"",AB36)</f>
        <v/>
      </c>
      <c r="P36" s="87"/>
      <c r="Q36" s="87"/>
      <c r="R36" s="87"/>
      <c r="S36" s="87"/>
      <c r="T36" s="42" t="str">
        <f t="shared" si="0"/>
        <v/>
      </c>
      <c r="U36" s="43"/>
      <c r="V36" s="43"/>
      <c r="W36" s="90"/>
      <c r="X36" s="4">
        <f>(+L37-H37)*60</f>
        <v>0</v>
      </c>
      <c r="Y36" s="1" t="str">
        <f>IF(A36="","",1)</f>
        <v/>
      </c>
      <c r="Z36" s="1" t="str">
        <f>IF(AND(H36="",L36=""),"",CONCATENATE(H36,I36,J36))</f>
        <v/>
      </c>
      <c r="AA36" s="1" t="str">
        <f>IF(AND(H36="",L36=""),"",CONCATENATE(L36,M36,N36))</f>
        <v/>
      </c>
      <c r="AB36" s="17" t="str">
        <f>+IF(AND(H36="",L36=""),"",AA36-Z36)</f>
        <v/>
      </c>
      <c r="AC36" s="1" t="str">
        <f>IF(AND(H36="",L36=""),"",HOUR(AB36))</f>
        <v/>
      </c>
      <c r="AD36" s="1" t="str">
        <f>IF(AND(H36="",L36=""),"",MINUTE(AB36))</f>
        <v/>
      </c>
      <c r="AE36" s="1" t="str">
        <f>+IF(C36="","",C36&amp;E36)</f>
        <v/>
      </c>
      <c r="AF36" s="1" t="str">
        <f>IF(AND(C36="",E36=""),"",COUNTIF($AE$14:$AE$48,AE36))</f>
        <v/>
      </c>
      <c r="AH36" s="1" t="str">
        <f>IF(C36="","",1/AF36)</f>
        <v/>
      </c>
    </row>
    <row r="37" spans="1:34" ht="21" customHeight="1" x14ac:dyDescent="0.15">
      <c r="A37" s="45" t="str">
        <f t="shared" si="1"/>
        <v/>
      </c>
      <c r="B37" s="44"/>
      <c r="C37" s="92"/>
      <c r="D37" s="13" t="s">
        <v>2</v>
      </c>
      <c r="E37" s="94"/>
      <c r="F37" s="14" t="s">
        <v>3</v>
      </c>
      <c r="G37" s="96"/>
      <c r="H37" s="92"/>
      <c r="I37" s="15" t="s">
        <v>8</v>
      </c>
      <c r="J37" s="97"/>
      <c r="K37" s="13" t="s">
        <v>9</v>
      </c>
      <c r="L37" s="94"/>
      <c r="M37" s="15" t="s">
        <v>8</v>
      </c>
      <c r="N37" s="97"/>
      <c r="O37" s="19" t="str">
        <f>+IF(AND(H37="",L37=""),"",AB37)</f>
        <v/>
      </c>
      <c r="P37" s="87"/>
      <c r="Q37" s="87"/>
      <c r="R37" s="87"/>
      <c r="S37" s="87"/>
      <c r="T37" s="42" t="str">
        <f t="shared" si="0"/>
        <v/>
      </c>
      <c r="U37" s="43"/>
      <c r="V37" s="43"/>
      <c r="W37" s="90"/>
      <c r="X37" s="4">
        <f>(+L38-H38)*60</f>
        <v>0</v>
      </c>
      <c r="Y37" s="1" t="str">
        <f>IF(A37="","",1)</f>
        <v/>
      </c>
      <c r="Z37" s="1" t="str">
        <f>IF(AND(H37="",L37=""),"",CONCATENATE(H37,I37,J37))</f>
        <v/>
      </c>
      <c r="AA37" s="1" t="str">
        <f>IF(AND(H37="",L37=""),"",CONCATENATE(L37,M37,N37))</f>
        <v/>
      </c>
      <c r="AB37" s="17" t="str">
        <f>+IF(AND(H37="",L37=""),"",AA37-Z37)</f>
        <v/>
      </c>
      <c r="AC37" s="1" t="str">
        <f>IF(AND(H37="",L37=""),"",HOUR(AB37))</f>
        <v/>
      </c>
      <c r="AD37" s="1" t="str">
        <f>IF(AND(H37="",L37=""),"",MINUTE(AB37))</f>
        <v/>
      </c>
      <c r="AE37" s="1" t="str">
        <f>+IF(C37="","",C37&amp;E37)</f>
        <v/>
      </c>
      <c r="AF37" s="1" t="str">
        <f>IF(AND(C37="",E37=""),"",COUNTIF($AE$14:$AE$48,AE37))</f>
        <v/>
      </c>
      <c r="AH37" s="1" t="str">
        <f>IF(C37="","",1/AF37)</f>
        <v/>
      </c>
    </row>
    <row r="38" spans="1:34" ht="21" customHeight="1" x14ac:dyDescent="0.15">
      <c r="A38" s="45" t="str">
        <f t="shared" si="1"/>
        <v/>
      </c>
      <c r="B38" s="44"/>
      <c r="C38" s="92"/>
      <c r="D38" s="13" t="s">
        <v>2</v>
      </c>
      <c r="E38" s="94"/>
      <c r="F38" s="14" t="s">
        <v>3</v>
      </c>
      <c r="G38" s="96"/>
      <c r="H38" s="92"/>
      <c r="I38" s="15" t="s">
        <v>8</v>
      </c>
      <c r="J38" s="97"/>
      <c r="K38" s="13" t="s">
        <v>9</v>
      </c>
      <c r="L38" s="94"/>
      <c r="M38" s="15" t="s">
        <v>8</v>
      </c>
      <c r="N38" s="97"/>
      <c r="O38" s="19" t="str">
        <f>+IF(AND(H38="",L38=""),"",AB38)</f>
        <v/>
      </c>
      <c r="P38" s="87"/>
      <c r="Q38" s="87"/>
      <c r="R38" s="87"/>
      <c r="S38" s="87"/>
      <c r="T38" s="42" t="str">
        <f t="shared" si="0"/>
        <v/>
      </c>
      <c r="U38" s="43"/>
      <c r="V38" s="43"/>
      <c r="W38" s="90"/>
      <c r="X38" s="4">
        <f>(+L39-H39)*60</f>
        <v>0</v>
      </c>
      <c r="Y38" s="1" t="str">
        <f>IF(A38="","",1)</f>
        <v/>
      </c>
      <c r="Z38" s="1" t="str">
        <f>IF(AND(H38="",L38=""),"",CONCATENATE(H38,I38,J38))</f>
        <v/>
      </c>
      <c r="AA38" s="1" t="str">
        <f>IF(AND(H38="",L38=""),"",CONCATENATE(L38,M38,N38))</f>
        <v/>
      </c>
      <c r="AB38" s="17" t="str">
        <f>+IF(AND(H38="",L38=""),"",AA38-Z38)</f>
        <v/>
      </c>
      <c r="AC38" s="1" t="str">
        <f>IF(AND(H38="",L38=""),"",HOUR(AB38))</f>
        <v/>
      </c>
      <c r="AD38" s="1" t="str">
        <f>IF(AND(H38="",L38=""),"",MINUTE(AB38))</f>
        <v/>
      </c>
      <c r="AE38" s="1" t="str">
        <f>+IF(C38="","",C38&amp;E38)</f>
        <v/>
      </c>
      <c r="AF38" s="1" t="str">
        <f>IF(AND(C38="",E38=""),"",COUNTIF($AE$14:$AE$48,AE38))</f>
        <v/>
      </c>
      <c r="AH38" s="1" t="str">
        <f>IF(C38="","",1/AF38)</f>
        <v/>
      </c>
    </row>
    <row r="39" spans="1:34" ht="21" customHeight="1" x14ac:dyDescent="0.15">
      <c r="A39" s="45" t="str">
        <f t="shared" si="1"/>
        <v/>
      </c>
      <c r="B39" s="44"/>
      <c r="C39" s="92"/>
      <c r="D39" s="13" t="s">
        <v>2</v>
      </c>
      <c r="E39" s="94"/>
      <c r="F39" s="14" t="s">
        <v>3</v>
      </c>
      <c r="G39" s="96"/>
      <c r="H39" s="92"/>
      <c r="I39" s="15" t="s">
        <v>8</v>
      </c>
      <c r="J39" s="97"/>
      <c r="K39" s="13" t="s">
        <v>9</v>
      </c>
      <c r="L39" s="94"/>
      <c r="M39" s="15" t="s">
        <v>8</v>
      </c>
      <c r="N39" s="97"/>
      <c r="O39" s="19" t="str">
        <f>+IF(AND(H39="",L39=""),"",AB39)</f>
        <v/>
      </c>
      <c r="P39" s="87"/>
      <c r="Q39" s="87"/>
      <c r="R39" s="87"/>
      <c r="S39" s="87"/>
      <c r="T39" s="42" t="str">
        <f t="shared" si="0"/>
        <v/>
      </c>
      <c r="U39" s="43"/>
      <c r="V39" s="43"/>
      <c r="W39" s="90"/>
      <c r="X39" s="4">
        <f>(+L40-H40)*60</f>
        <v>0</v>
      </c>
      <c r="Y39" s="1" t="str">
        <f>IF(A39="","",1)</f>
        <v/>
      </c>
      <c r="Z39" s="1" t="str">
        <f>IF(AND(H39="",L39=""),"",CONCATENATE(H39,I39,J39))</f>
        <v/>
      </c>
      <c r="AA39" s="1" t="str">
        <f>IF(AND(H39="",L39=""),"",CONCATENATE(L39,M39,N39))</f>
        <v/>
      </c>
      <c r="AB39" s="17" t="str">
        <f>+IF(AND(H39="",L39=""),"",AA39-Z39)</f>
        <v/>
      </c>
      <c r="AC39" s="1" t="str">
        <f>IF(AND(H39="",L39=""),"",HOUR(AB39))</f>
        <v/>
      </c>
      <c r="AD39" s="1" t="str">
        <f>IF(AND(H39="",L39=""),"",MINUTE(AB39))</f>
        <v/>
      </c>
      <c r="AE39" s="1" t="str">
        <f>+IF(C39="","",C39&amp;E39)</f>
        <v/>
      </c>
      <c r="AF39" s="1" t="str">
        <f>IF(AND(C39="",E39=""),"",COUNTIF($AE$14:$AE$48,AE39))</f>
        <v/>
      </c>
      <c r="AH39" s="1" t="str">
        <f>IF(C39="","",1/AF39)</f>
        <v/>
      </c>
    </row>
    <row r="40" spans="1:34" ht="21" customHeight="1" x14ac:dyDescent="0.15">
      <c r="A40" s="45" t="str">
        <f t="shared" si="1"/>
        <v/>
      </c>
      <c r="B40" s="44"/>
      <c r="C40" s="92"/>
      <c r="D40" s="13" t="s">
        <v>2</v>
      </c>
      <c r="E40" s="94"/>
      <c r="F40" s="14" t="s">
        <v>3</v>
      </c>
      <c r="G40" s="96"/>
      <c r="H40" s="92"/>
      <c r="I40" s="15" t="s">
        <v>8</v>
      </c>
      <c r="J40" s="97"/>
      <c r="K40" s="13" t="s">
        <v>9</v>
      </c>
      <c r="L40" s="94"/>
      <c r="M40" s="15" t="s">
        <v>8</v>
      </c>
      <c r="N40" s="97"/>
      <c r="O40" s="19" t="str">
        <f>+IF(AND(H40="",L40=""),"",AB40)</f>
        <v/>
      </c>
      <c r="P40" s="87"/>
      <c r="Q40" s="87"/>
      <c r="R40" s="87"/>
      <c r="S40" s="87"/>
      <c r="T40" s="42" t="str">
        <f t="shared" si="0"/>
        <v/>
      </c>
      <c r="U40" s="43"/>
      <c r="V40" s="43"/>
      <c r="W40" s="90"/>
      <c r="X40" s="4">
        <f>(+L41-H41)*60</f>
        <v>0</v>
      </c>
      <c r="Y40" s="1" t="str">
        <f>IF(A40="","",1)</f>
        <v/>
      </c>
      <c r="Z40" s="1" t="str">
        <f>IF(AND(H40="",L40=""),"",CONCATENATE(H40,I40,J40))</f>
        <v/>
      </c>
      <c r="AA40" s="1" t="str">
        <f>IF(AND(H40="",L40=""),"",CONCATENATE(L40,M40,N40))</f>
        <v/>
      </c>
      <c r="AB40" s="17" t="str">
        <f>+IF(AND(H40="",L40=""),"",AA40-Z40)</f>
        <v/>
      </c>
      <c r="AC40" s="1" t="str">
        <f>IF(AND(H40="",L40=""),"",HOUR(AB40))</f>
        <v/>
      </c>
      <c r="AD40" s="1" t="str">
        <f>IF(AND(H40="",L40=""),"",MINUTE(AB40))</f>
        <v/>
      </c>
      <c r="AE40" s="1" t="str">
        <f>+IF(C40="","",C40&amp;E40)</f>
        <v/>
      </c>
      <c r="AF40" s="1" t="str">
        <f>IF(AND(C40="",E40=""),"",COUNTIF($AE$14:$AE$48,AE40))</f>
        <v/>
      </c>
      <c r="AH40" s="1" t="str">
        <f>IF(C40="","",1/AF40)</f>
        <v/>
      </c>
    </row>
    <row r="41" spans="1:34" ht="21" customHeight="1" x14ac:dyDescent="0.15">
      <c r="A41" s="45" t="str">
        <f t="shared" si="1"/>
        <v/>
      </c>
      <c r="B41" s="44"/>
      <c r="C41" s="92"/>
      <c r="D41" s="13" t="s">
        <v>2</v>
      </c>
      <c r="E41" s="94"/>
      <c r="F41" s="14" t="s">
        <v>3</v>
      </c>
      <c r="G41" s="96"/>
      <c r="H41" s="92"/>
      <c r="I41" s="15" t="s">
        <v>8</v>
      </c>
      <c r="J41" s="97"/>
      <c r="K41" s="13" t="s">
        <v>9</v>
      </c>
      <c r="L41" s="94"/>
      <c r="M41" s="15" t="s">
        <v>8</v>
      </c>
      <c r="N41" s="97"/>
      <c r="O41" s="19" t="str">
        <f>+IF(AND(H41="",L41=""),"",AB41)</f>
        <v/>
      </c>
      <c r="P41" s="87"/>
      <c r="Q41" s="87"/>
      <c r="R41" s="87"/>
      <c r="S41" s="87"/>
      <c r="T41" s="42" t="str">
        <f t="shared" si="0"/>
        <v/>
      </c>
      <c r="U41" s="43"/>
      <c r="V41" s="43"/>
      <c r="W41" s="90"/>
      <c r="X41" s="4">
        <f>(+L42-H42)*60</f>
        <v>0</v>
      </c>
      <c r="Y41" s="1" t="str">
        <f>IF(A41="","",1)</f>
        <v/>
      </c>
      <c r="Z41" s="1" t="str">
        <f>IF(AND(H41="",L41=""),"",CONCATENATE(H41,I41,J41))</f>
        <v/>
      </c>
      <c r="AA41" s="1" t="str">
        <f>IF(AND(H41="",L41=""),"",CONCATENATE(L41,M41,N41))</f>
        <v/>
      </c>
      <c r="AB41" s="17" t="str">
        <f>+IF(AND(H41="",L41=""),"",AA41-Z41)</f>
        <v/>
      </c>
      <c r="AC41" s="1" t="str">
        <f>IF(AND(H41="",L41=""),"",HOUR(AB41))</f>
        <v/>
      </c>
      <c r="AD41" s="1" t="str">
        <f>IF(AND(H41="",L41=""),"",MINUTE(AB41))</f>
        <v/>
      </c>
      <c r="AE41" s="1" t="str">
        <f>+IF(C41="","",C41&amp;E41)</f>
        <v/>
      </c>
      <c r="AF41" s="1" t="str">
        <f>IF(AND(C41="",E41=""),"",COUNTIF($AE$14:$AE$48,AE41))</f>
        <v/>
      </c>
      <c r="AH41" s="1" t="str">
        <f>IF(C41="","",1/AF41)</f>
        <v/>
      </c>
    </row>
    <row r="42" spans="1:34" ht="21" customHeight="1" x14ac:dyDescent="0.15">
      <c r="A42" s="45" t="str">
        <f t="shared" si="1"/>
        <v/>
      </c>
      <c r="B42" s="44"/>
      <c r="C42" s="92"/>
      <c r="D42" s="13" t="s">
        <v>2</v>
      </c>
      <c r="E42" s="94"/>
      <c r="F42" s="14" t="s">
        <v>3</v>
      </c>
      <c r="G42" s="96"/>
      <c r="H42" s="92"/>
      <c r="I42" s="15" t="s">
        <v>8</v>
      </c>
      <c r="J42" s="97"/>
      <c r="K42" s="13" t="s">
        <v>9</v>
      </c>
      <c r="L42" s="94"/>
      <c r="M42" s="15" t="s">
        <v>8</v>
      </c>
      <c r="N42" s="97"/>
      <c r="O42" s="19" t="str">
        <f>+IF(AND(H42="",L42=""),"",AB42)</f>
        <v/>
      </c>
      <c r="P42" s="87"/>
      <c r="Q42" s="87"/>
      <c r="R42" s="87"/>
      <c r="S42" s="87"/>
      <c r="T42" s="42" t="str">
        <f t="shared" si="0"/>
        <v/>
      </c>
      <c r="U42" s="43"/>
      <c r="V42" s="43"/>
      <c r="W42" s="90"/>
      <c r="X42" s="4">
        <f>(+L43-H43)*60</f>
        <v>0</v>
      </c>
      <c r="Y42" s="1" t="str">
        <f>IF(A42="","",1)</f>
        <v/>
      </c>
      <c r="Z42" s="1" t="str">
        <f>IF(AND(H42="",L42=""),"",CONCATENATE(H42,I42,J42))</f>
        <v/>
      </c>
      <c r="AA42" s="1" t="str">
        <f>IF(AND(H42="",L42=""),"",CONCATENATE(L42,M42,N42))</f>
        <v/>
      </c>
      <c r="AB42" s="17" t="str">
        <f>+IF(AND(H42="",L42=""),"",AA42-Z42)</f>
        <v/>
      </c>
      <c r="AC42" s="1" t="str">
        <f>IF(AND(H42="",L42=""),"",HOUR(AB42))</f>
        <v/>
      </c>
      <c r="AD42" s="1" t="str">
        <f>IF(AND(H42="",L42=""),"",MINUTE(AB42))</f>
        <v/>
      </c>
      <c r="AE42" s="1" t="str">
        <f>+IF(C42="","",C42&amp;E42)</f>
        <v/>
      </c>
      <c r="AF42" s="1" t="str">
        <f>IF(AND(C42="",E42=""),"",COUNTIF($AE$14:$AE$48,AE42))</f>
        <v/>
      </c>
      <c r="AH42" s="1" t="str">
        <f>IF(C42="","",1/AF42)</f>
        <v/>
      </c>
    </row>
    <row r="43" spans="1:34" ht="21" customHeight="1" x14ac:dyDescent="0.15">
      <c r="A43" s="45" t="str">
        <f t="shared" si="1"/>
        <v/>
      </c>
      <c r="B43" s="44"/>
      <c r="C43" s="92"/>
      <c r="D43" s="13" t="s">
        <v>2</v>
      </c>
      <c r="E43" s="94"/>
      <c r="F43" s="14" t="s">
        <v>3</v>
      </c>
      <c r="G43" s="96"/>
      <c r="H43" s="92"/>
      <c r="I43" s="15" t="s">
        <v>8</v>
      </c>
      <c r="J43" s="97"/>
      <c r="K43" s="13" t="s">
        <v>9</v>
      </c>
      <c r="L43" s="94"/>
      <c r="M43" s="15" t="s">
        <v>8</v>
      </c>
      <c r="N43" s="97"/>
      <c r="O43" s="19" t="str">
        <f>+IF(AND(H43="",L43=""),"",AB43)</f>
        <v/>
      </c>
      <c r="P43" s="87"/>
      <c r="Q43" s="87"/>
      <c r="R43" s="87"/>
      <c r="S43" s="87"/>
      <c r="T43" s="42" t="str">
        <f t="shared" si="0"/>
        <v/>
      </c>
      <c r="U43" s="43"/>
      <c r="V43" s="43"/>
      <c r="W43" s="90"/>
      <c r="X43" s="4">
        <f>(+L44-H44)*60</f>
        <v>0</v>
      </c>
      <c r="Y43" s="1" t="str">
        <f>IF(A43="","",1)</f>
        <v/>
      </c>
      <c r="Z43" s="1" t="str">
        <f>IF(AND(H43="",L43=""),"",CONCATENATE(H43,I43,J43))</f>
        <v/>
      </c>
      <c r="AA43" s="1" t="str">
        <f>IF(AND(H43="",L43=""),"",CONCATENATE(L43,M43,N43))</f>
        <v/>
      </c>
      <c r="AB43" s="17" t="str">
        <f>+IF(AND(H43="",L43=""),"",AA43-Z43)</f>
        <v/>
      </c>
      <c r="AC43" s="1" t="str">
        <f>IF(AND(H43="",L43=""),"",HOUR(AB43))</f>
        <v/>
      </c>
      <c r="AD43" s="1" t="str">
        <f>IF(AND(H43="",L43=""),"",MINUTE(AB43))</f>
        <v/>
      </c>
      <c r="AE43" s="1" t="str">
        <f>+IF(C43="","",C43&amp;E43)</f>
        <v/>
      </c>
      <c r="AF43" s="1" t="str">
        <f>IF(AND(C43="",E43=""),"",COUNTIF($AE$14:$AE$48,AE43))</f>
        <v/>
      </c>
      <c r="AH43" s="1" t="str">
        <f>IF(C43="","",1/AF43)</f>
        <v/>
      </c>
    </row>
    <row r="44" spans="1:34" ht="21" customHeight="1" x14ac:dyDescent="0.15">
      <c r="A44" s="45" t="str">
        <f t="shared" si="1"/>
        <v/>
      </c>
      <c r="B44" s="44"/>
      <c r="C44" s="92"/>
      <c r="D44" s="13" t="s">
        <v>2</v>
      </c>
      <c r="E44" s="94"/>
      <c r="F44" s="14" t="s">
        <v>3</v>
      </c>
      <c r="G44" s="96"/>
      <c r="H44" s="92"/>
      <c r="I44" s="15" t="s">
        <v>8</v>
      </c>
      <c r="J44" s="97"/>
      <c r="K44" s="13" t="s">
        <v>9</v>
      </c>
      <c r="L44" s="94"/>
      <c r="M44" s="15" t="s">
        <v>8</v>
      </c>
      <c r="N44" s="97"/>
      <c r="O44" s="19" t="str">
        <f>+IF(AND(H44="",L44=""),"",AB44)</f>
        <v/>
      </c>
      <c r="P44" s="87"/>
      <c r="Q44" s="87"/>
      <c r="R44" s="87"/>
      <c r="S44" s="87"/>
      <c r="T44" s="42" t="str">
        <f t="shared" si="0"/>
        <v/>
      </c>
      <c r="U44" s="43"/>
      <c r="V44" s="43"/>
      <c r="W44" s="90"/>
      <c r="X44" s="4">
        <f>(+L45-H45)*60</f>
        <v>0</v>
      </c>
      <c r="Y44" s="1" t="str">
        <f>IF(A44="","",1)</f>
        <v/>
      </c>
      <c r="Z44" s="1" t="str">
        <f>IF(AND(H44="",L44=""),"",CONCATENATE(H44,I44,J44))</f>
        <v/>
      </c>
      <c r="AA44" s="1" t="str">
        <f>IF(AND(H44="",L44=""),"",CONCATENATE(L44,M44,N44))</f>
        <v/>
      </c>
      <c r="AB44" s="17" t="str">
        <f>+IF(AND(H44="",L44=""),"",AA44-Z44)</f>
        <v/>
      </c>
      <c r="AC44" s="1" t="str">
        <f>IF(AND(H44="",L44=""),"",HOUR(AB44))</f>
        <v/>
      </c>
      <c r="AD44" s="1" t="str">
        <f>IF(AND(H44="",L44=""),"",MINUTE(AB44))</f>
        <v/>
      </c>
      <c r="AE44" s="1" t="str">
        <f>+IF(C44="","",C44&amp;E44)</f>
        <v/>
      </c>
      <c r="AF44" s="1" t="str">
        <f>IF(AND(C44="",E44=""),"",COUNTIF($AE$14:$AE$48,AE44))</f>
        <v/>
      </c>
      <c r="AH44" s="1" t="str">
        <f>IF(C44="","",1/AF44)</f>
        <v/>
      </c>
    </row>
    <row r="45" spans="1:34" ht="21" customHeight="1" x14ac:dyDescent="0.15">
      <c r="A45" s="45" t="str">
        <f t="shared" si="1"/>
        <v/>
      </c>
      <c r="B45" s="44"/>
      <c r="C45" s="92"/>
      <c r="D45" s="13" t="s">
        <v>2</v>
      </c>
      <c r="E45" s="94"/>
      <c r="F45" s="14" t="s">
        <v>3</v>
      </c>
      <c r="G45" s="96"/>
      <c r="H45" s="92"/>
      <c r="I45" s="15" t="s">
        <v>8</v>
      </c>
      <c r="J45" s="97"/>
      <c r="K45" s="13" t="s">
        <v>9</v>
      </c>
      <c r="L45" s="94"/>
      <c r="M45" s="15" t="s">
        <v>8</v>
      </c>
      <c r="N45" s="97"/>
      <c r="O45" s="19" t="str">
        <f>+IF(AND(H45="",L45=""),"",AB45)</f>
        <v/>
      </c>
      <c r="P45" s="87"/>
      <c r="Q45" s="87"/>
      <c r="R45" s="87"/>
      <c r="S45" s="87"/>
      <c r="T45" s="42" t="str">
        <f t="shared" si="0"/>
        <v/>
      </c>
      <c r="U45" s="43"/>
      <c r="V45" s="43"/>
      <c r="W45" s="90"/>
      <c r="X45" s="4">
        <f>(+L46-H46)*60</f>
        <v>0</v>
      </c>
      <c r="Y45" s="1" t="str">
        <f>IF(A45="","",1)</f>
        <v/>
      </c>
      <c r="Z45" s="1" t="str">
        <f>IF(AND(H45="",L45=""),"",CONCATENATE(H45,I45,J45))</f>
        <v/>
      </c>
      <c r="AA45" s="1" t="str">
        <f>IF(AND(H45="",L45=""),"",CONCATENATE(L45,M45,N45))</f>
        <v/>
      </c>
      <c r="AB45" s="17" t="str">
        <f>+IF(AND(H45="",L45=""),"",AA45-Z45)</f>
        <v/>
      </c>
      <c r="AC45" s="1" t="str">
        <f>IF(AND(H45="",L45=""),"",HOUR(AB45))</f>
        <v/>
      </c>
      <c r="AD45" s="1" t="str">
        <f>IF(AND(H45="",L45=""),"",MINUTE(AB45))</f>
        <v/>
      </c>
      <c r="AE45" s="1" t="str">
        <f>+IF(C45="","",C45&amp;E45)</f>
        <v/>
      </c>
      <c r="AF45" s="1" t="str">
        <f>IF(AND(C45="",E45=""),"",COUNTIF($AE$14:$AE$48,AE45))</f>
        <v/>
      </c>
      <c r="AH45" s="1" t="str">
        <f>IF(C45="","",1/AF45)</f>
        <v/>
      </c>
    </row>
    <row r="46" spans="1:34" ht="21" customHeight="1" x14ac:dyDescent="0.15">
      <c r="A46" s="45" t="str">
        <f t="shared" si="1"/>
        <v/>
      </c>
      <c r="B46" s="44"/>
      <c r="C46" s="92"/>
      <c r="D46" s="13" t="s">
        <v>2</v>
      </c>
      <c r="E46" s="94"/>
      <c r="F46" s="14" t="s">
        <v>3</v>
      </c>
      <c r="G46" s="96"/>
      <c r="H46" s="92"/>
      <c r="I46" s="15" t="s">
        <v>8</v>
      </c>
      <c r="J46" s="97"/>
      <c r="K46" s="13" t="s">
        <v>9</v>
      </c>
      <c r="L46" s="94"/>
      <c r="M46" s="15" t="s">
        <v>8</v>
      </c>
      <c r="N46" s="97"/>
      <c r="O46" s="19" t="str">
        <f>+IF(AND(H46="",L46=""),"",AB46)</f>
        <v/>
      </c>
      <c r="P46" s="87"/>
      <c r="Q46" s="87"/>
      <c r="R46" s="87"/>
      <c r="S46" s="87"/>
      <c r="T46" s="42" t="str">
        <f t="shared" si="0"/>
        <v/>
      </c>
      <c r="U46" s="43"/>
      <c r="V46" s="43"/>
      <c r="W46" s="90"/>
      <c r="X46" s="4">
        <f>(+L47-H47)*60</f>
        <v>0</v>
      </c>
      <c r="Y46" s="1" t="str">
        <f>IF(A46="","",1)</f>
        <v/>
      </c>
      <c r="Z46" s="1" t="str">
        <f>IF(AND(H46="",L46=""),"",CONCATENATE(H46,I46,J46))</f>
        <v/>
      </c>
      <c r="AA46" s="1" t="str">
        <f>IF(AND(H46="",L46=""),"",CONCATENATE(L46,M46,N46))</f>
        <v/>
      </c>
      <c r="AB46" s="17" t="str">
        <f>+IF(AND(H46="",L46=""),"",AA46-Z46)</f>
        <v/>
      </c>
      <c r="AC46" s="1" t="str">
        <f>IF(AND(H46="",L46=""),"",HOUR(AB46))</f>
        <v/>
      </c>
      <c r="AD46" s="1" t="str">
        <f>IF(AND(H46="",L46=""),"",MINUTE(AB46))</f>
        <v/>
      </c>
      <c r="AE46" s="1" t="str">
        <f>+IF(C46="","",C46&amp;E46)</f>
        <v/>
      </c>
      <c r="AF46" s="1" t="str">
        <f>IF(AND(C46="",E46=""),"",COUNTIF($AE$14:$AE$48,AE46))</f>
        <v/>
      </c>
      <c r="AH46" s="1" t="str">
        <f>IF(C46="","",1/AF46)</f>
        <v/>
      </c>
    </row>
    <row r="47" spans="1:34" ht="21" customHeight="1" x14ac:dyDescent="0.15">
      <c r="A47" s="45" t="str">
        <f t="shared" si="1"/>
        <v/>
      </c>
      <c r="B47" s="44"/>
      <c r="C47" s="92"/>
      <c r="D47" s="13" t="s">
        <v>2</v>
      </c>
      <c r="E47" s="94"/>
      <c r="F47" s="14" t="s">
        <v>3</v>
      </c>
      <c r="G47" s="96"/>
      <c r="H47" s="92"/>
      <c r="I47" s="15" t="s">
        <v>8</v>
      </c>
      <c r="J47" s="97"/>
      <c r="K47" s="13" t="s">
        <v>9</v>
      </c>
      <c r="L47" s="94"/>
      <c r="M47" s="15" t="s">
        <v>8</v>
      </c>
      <c r="N47" s="97"/>
      <c r="O47" s="19" t="str">
        <f>+IF(AND(H47="",L47=""),"",AB47)</f>
        <v/>
      </c>
      <c r="P47" s="87"/>
      <c r="Q47" s="87"/>
      <c r="R47" s="87"/>
      <c r="S47" s="87"/>
      <c r="T47" s="42" t="str">
        <f t="shared" si="0"/>
        <v/>
      </c>
      <c r="U47" s="43"/>
      <c r="V47" s="43"/>
      <c r="W47" s="90"/>
      <c r="X47" s="4">
        <f>(+L48-H48)*60</f>
        <v>0</v>
      </c>
      <c r="Y47" s="1" t="str">
        <f>IF(A47="","",1)</f>
        <v/>
      </c>
      <c r="Z47" s="1" t="str">
        <f>IF(AND(H47="",L47=""),"",CONCATENATE(H47,I47,J47))</f>
        <v/>
      </c>
      <c r="AA47" s="1" t="str">
        <f>IF(AND(H47="",L47=""),"",CONCATENATE(L47,M47,N47))</f>
        <v/>
      </c>
      <c r="AB47" s="17" t="str">
        <f>+IF(AND(H47="",L47=""),"",AA47-Z47)</f>
        <v/>
      </c>
      <c r="AC47" s="1" t="str">
        <f>IF(AND(H47="",L47=""),"",HOUR(AB47))</f>
        <v/>
      </c>
      <c r="AD47" s="1" t="str">
        <f>IF(AND(H47="",L47=""),"",MINUTE(AB47))</f>
        <v/>
      </c>
      <c r="AE47" s="1" t="str">
        <f>+IF(C47="","",C47&amp;E47)</f>
        <v/>
      </c>
      <c r="AF47" s="1" t="str">
        <f>IF(AND(C47="",E47=""),"",COUNTIF($AE$14:$AE$48,AE47))</f>
        <v/>
      </c>
      <c r="AH47" s="1" t="str">
        <f>IF(C47="","",1/AF47)</f>
        <v/>
      </c>
    </row>
    <row r="48" spans="1:34" ht="21" customHeight="1" thickBot="1" x14ac:dyDescent="0.2">
      <c r="A48" s="45" t="str">
        <f t="shared" si="1"/>
        <v/>
      </c>
      <c r="B48" s="44"/>
      <c r="C48" s="93"/>
      <c r="D48" s="3" t="s">
        <v>2</v>
      </c>
      <c r="E48" s="95"/>
      <c r="F48" s="20" t="s">
        <v>3</v>
      </c>
      <c r="G48" s="96"/>
      <c r="H48" s="93"/>
      <c r="I48" s="21" t="s">
        <v>6</v>
      </c>
      <c r="J48" s="98"/>
      <c r="K48" s="3" t="s">
        <v>7</v>
      </c>
      <c r="L48" s="95"/>
      <c r="M48" s="21" t="s">
        <v>6</v>
      </c>
      <c r="N48" s="98"/>
      <c r="O48" s="22" t="str">
        <f>+IF(AND(H48="",L48=""),"",AB48)</f>
        <v/>
      </c>
      <c r="P48" s="88"/>
      <c r="Q48" s="88"/>
      <c r="R48" s="88"/>
      <c r="S48" s="88"/>
      <c r="T48" s="50" t="str">
        <f t="shared" si="0"/>
        <v/>
      </c>
      <c r="U48" s="51"/>
      <c r="V48" s="51"/>
      <c r="W48" s="90"/>
      <c r="X48" s="9"/>
      <c r="Y48" s="1" t="str">
        <f>IF(A48="","",1)</f>
        <v/>
      </c>
      <c r="Z48" s="1" t="str">
        <f>IF(AND(H48="",L48=""),"",CONCATENATE(H48,I48,J48))</f>
        <v/>
      </c>
      <c r="AA48" s="1" t="str">
        <f>IF(AND(H48="",L48=""),"",CONCATENATE(L48,M48,N48))</f>
        <v/>
      </c>
      <c r="AB48" s="17" t="str">
        <f>+IF(AND(H48="",L48=""),"",AA48-Z48)</f>
        <v/>
      </c>
      <c r="AC48" s="1" t="str">
        <f>IF(AND(H48="",L48=""),"",HOUR(AB48))</f>
        <v/>
      </c>
      <c r="AD48" s="1" t="str">
        <f>IF(AND(H48="",L48=""),"",MINUTE(AB48))</f>
        <v/>
      </c>
      <c r="AE48" s="1" t="str">
        <f>+IF(C48="","",C48&amp;E48)</f>
        <v/>
      </c>
      <c r="AF48" s="1" t="str">
        <f>IF(AND(C48="",E48=""),"",COUNTIF($AE$14:$AE$48,AE48))</f>
        <v/>
      </c>
      <c r="AH48" s="1" t="str">
        <f>IF(C48="","",1/AF48)</f>
        <v/>
      </c>
    </row>
    <row r="49" spans="1:34" s="3" customFormat="1" ht="26.25" customHeight="1" thickBot="1" x14ac:dyDescent="0.2">
      <c r="A49" s="41" t="s">
        <v>19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9"/>
      <c r="O49" s="23" t="str">
        <f>+AC51&amp;":"&amp;AD51</f>
        <v>4:30</v>
      </c>
      <c r="P49" s="48"/>
      <c r="Q49" s="48"/>
      <c r="R49" s="48"/>
      <c r="S49" s="49"/>
      <c r="T49" s="46">
        <f>SUM(T14:T48)</f>
        <v>8000</v>
      </c>
      <c r="U49" s="47"/>
      <c r="V49" s="47"/>
      <c r="W49" s="24"/>
      <c r="X49" s="4"/>
      <c r="Y49" s="3">
        <f>+SUM(Y14:Y48)</f>
        <v>2</v>
      </c>
      <c r="AB49" s="25">
        <f>SUM(AB14:AB48)</f>
        <v>0.18749999999999994</v>
      </c>
      <c r="AC49" s="3">
        <f>SUM(AC14:AC48)</f>
        <v>4</v>
      </c>
      <c r="AD49" s="3">
        <f>SUM(AD14:AD48)</f>
        <v>30</v>
      </c>
      <c r="AH49" s="26">
        <f>SUM(AH14:AH48)</f>
        <v>1</v>
      </c>
    </row>
    <row r="50" spans="1:34" ht="18" customHeight="1" x14ac:dyDescent="0.15">
      <c r="T50" s="5"/>
      <c r="U50" s="5"/>
      <c r="W50" s="1"/>
      <c r="X50" s="4"/>
      <c r="Z50" s="1"/>
      <c r="AC50" s="1">
        <f>+ROUNDDOWN(AD49/60,0)</f>
        <v>0</v>
      </c>
      <c r="AD50" s="1">
        <f>+AD49-AC50*60</f>
        <v>30</v>
      </c>
    </row>
    <row r="51" spans="1:34" ht="18" customHeight="1" x14ac:dyDescent="0.15">
      <c r="T51" s="5"/>
      <c r="U51" s="5"/>
      <c r="W51" s="1"/>
      <c r="X51" s="4"/>
      <c r="Z51" s="1"/>
      <c r="AC51" s="3">
        <f>SUM(AC49:AC50)</f>
        <v>4</v>
      </c>
      <c r="AD51" s="3">
        <f>+IF(AD50&lt;10,"0"&amp;AD50,AD50)</f>
        <v>30</v>
      </c>
    </row>
    <row r="52" spans="1:34" ht="18" customHeight="1" x14ac:dyDescent="0.15">
      <c r="T52" s="5"/>
      <c r="U52" s="5"/>
      <c r="W52" s="1"/>
      <c r="X52" s="4"/>
      <c r="Z52" s="1"/>
    </row>
  </sheetData>
  <sheetProtection formatCells="0"/>
  <mergeCells count="132">
    <mergeCell ref="C5:C10"/>
    <mergeCell ref="D9:G9"/>
    <mergeCell ref="D10:G10"/>
    <mergeCell ref="N5:P5"/>
    <mergeCell ref="N6:P6"/>
    <mergeCell ref="N9:P9"/>
    <mergeCell ref="N10:P10"/>
    <mergeCell ref="D6:G6"/>
    <mergeCell ref="D5:G5"/>
    <mergeCell ref="D7:G7"/>
    <mergeCell ref="D8:G8"/>
    <mergeCell ref="A40:B40"/>
    <mergeCell ref="P40:S40"/>
    <mergeCell ref="T40:V40"/>
    <mergeCell ref="A37:B37"/>
    <mergeCell ref="P37:S37"/>
    <mergeCell ref="T37:V37"/>
    <mergeCell ref="A38:B38"/>
    <mergeCell ref="P38:S38"/>
    <mergeCell ref="T38:V38"/>
    <mergeCell ref="A45:B45"/>
    <mergeCell ref="P45:S45"/>
    <mergeCell ref="T45:V45"/>
    <mergeCell ref="A46:B46"/>
    <mergeCell ref="P46:S46"/>
    <mergeCell ref="T46:V46"/>
    <mergeCell ref="A49:N49"/>
    <mergeCell ref="P49:S49"/>
    <mergeCell ref="T49:V49"/>
    <mergeCell ref="A47:B47"/>
    <mergeCell ref="P47:S47"/>
    <mergeCell ref="T47:V47"/>
    <mergeCell ref="A48:B48"/>
    <mergeCell ref="P48:S48"/>
    <mergeCell ref="T48:V48"/>
    <mergeCell ref="A43:B43"/>
    <mergeCell ref="P43:S43"/>
    <mergeCell ref="T43:V43"/>
    <mergeCell ref="A44:B44"/>
    <mergeCell ref="P44:S44"/>
    <mergeCell ref="T44:V44"/>
    <mergeCell ref="A41:B41"/>
    <mergeCell ref="P41:S41"/>
    <mergeCell ref="T41:V41"/>
    <mergeCell ref="A42:B42"/>
    <mergeCell ref="P42:S42"/>
    <mergeCell ref="T42:V42"/>
    <mergeCell ref="A35:B35"/>
    <mergeCell ref="P35:S35"/>
    <mergeCell ref="T35:V35"/>
    <mergeCell ref="A36:B36"/>
    <mergeCell ref="P36:S36"/>
    <mergeCell ref="T36:V36"/>
    <mergeCell ref="A33:B33"/>
    <mergeCell ref="P33:S33"/>
    <mergeCell ref="T33:V33"/>
    <mergeCell ref="A34:B34"/>
    <mergeCell ref="P34:S34"/>
    <mergeCell ref="T34:V34"/>
    <mergeCell ref="A39:B39"/>
    <mergeCell ref="P39:S39"/>
    <mergeCell ref="T39:V39"/>
    <mergeCell ref="A28:B28"/>
    <mergeCell ref="P28:S28"/>
    <mergeCell ref="T28:V28"/>
    <mergeCell ref="A25:B25"/>
    <mergeCell ref="P25:S25"/>
    <mergeCell ref="T25:V25"/>
    <mergeCell ref="A26:B26"/>
    <mergeCell ref="P26:S26"/>
    <mergeCell ref="T26:V26"/>
    <mergeCell ref="A31:B31"/>
    <mergeCell ref="P31:S31"/>
    <mergeCell ref="T31:V31"/>
    <mergeCell ref="A32:B32"/>
    <mergeCell ref="P32:S32"/>
    <mergeCell ref="T32:V32"/>
    <mergeCell ref="A29:B29"/>
    <mergeCell ref="P29:S29"/>
    <mergeCell ref="T29:V29"/>
    <mergeCell ref="A30:B30"/>
    <mergeCell ref="P30:S30"/>
    <mergeCell ref="T30:V30"/>
    <mergeCell ref="A23:B23"/>
    <mergeCell ref="P23:S23"/>
    <mergeCell ref="T23:V23"/>
    <mergeCell ref="A24:B24"/>
    <mergeCell ref="P24:S24"/>
    <mergeCell ref="T24:V24"/>
    <mergeCell ref="A21:B21"/>
    <mergeCell ref="P21:S21"/>
    <mergeCell ref="T21:V21"/>
    <mergeCell ref="A22:B22"/>
    <mergeCell ref="P22:S22"/>
    <mergeCell ref="T22:V22"/>
    <mergeCell ref="A27:B27"/>
    <mergeCell ref="P27:S27"/>
    <mergeCell ref="T27:V27"/>
    <mergeCell ref="T14:V14"/>
    <mergeCell ref="A19:B19"/>
    <mergeCell ref="P19:S19"/>
    <mergeCell ref="T19:V19"/>
    <mergeCell ref="A20:B20"/>
    <mergeCell ref="P20:S20"/>
    <mergeCell ref="T20:V20"/>
    <mergeCell ref="A17:B17"/>
    <mergeCell ref="P17:S17"/>
    <mergeCell ref="T17:V17"/>
    <mergeCell ref="A18:B18"/>
    <mergeCell ref="P18:S18"/>
    <mergeCell ref="T18:V18"/>
    <mergeCell ref="N7:P7"/>
    <mergeCell ref="H8:M8"/>
    <mergeCell ref="H7:M7"/>
    <mergeCell ref="H6:M6"/>
    <mergeCell ref="H5:M5"/>
    <mergeCell ref="H10:M10"/>
    <mergeCell ref="H9:M9"/>
    <mergeCell ref="N8:P8"/>
    <mergeCell ref="A15:B15"/>
    <mergeCell ref="P15:S15"/>
    <mergeCell ref="T15:V15"/>
    <mergeCell ref="A16:B16"/>
    <mergeCell ref="P16:S16"/>
    <mergeCell ref="T16:V16"/>
    <mergeCell ref="A13:B13"/>
    <mergeCell ref="C13:F13"/>
    <mergeCell ref="H13:O13"/>
    <mergeCell ref="P13:S13"/>
    <mergeCell ref="T13:V13"/>
    <mergeCell ref="A14:B14"/>
    <mergeCell ref="P14:S14"/>
  </mergeCells>
  <phoneticPr fontId="2"/>
  <dataValidations count="3">
    <dataValidation imeMode="off" allowBlank="1" showInputMessage="1" showErrorMessage="1" sqref="E14:E48 H14:H48 J14:J48 L14:L48 N14:N48 S1 W1 U1 A14:C48" xr:uid="{00000000-0002-0000-0000-000000000000}"/>
    <dataValidation imeMode="hiragana" allowBlank="1" showInputMessage="1" showErrorMessage="1" sqref="B2:G3 W14:W48" xr:uid="{00000000-0002-0000-0000-000001000000}"/>
    <dataValidation type="list" imeMode="hiragana" allowBlank="1" showInputMessage="1" showErrorMessage="1" sqref="G14:G48" xr:uid="{00000000-0002-0000-0000-000002000000}">
      <formula1>"月,火,水,木,金,土,日"</formula1>
    </dataValidation>
  </dataValidations>
  <pageMargins left="0.78740157480314965" right="0.11811023622047245" top="0.74803149606299213" bottom="0.74803149606299213" header="0.31496062992125984" footer="0.31496062992125984"/>
  <pageSetup paperSize="9" scale="66" fitToHeight="0" orientation="portrait" r:id="rId1"/>
  <ignoredErrors>
    <ignoredError sqref="A16:B48 B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いろは</dc:creator>
  <cp:lastModifiedBy>玲子 永岡</cp:lastModifiedBy>
  <cp:lastPrinted>2017-07-03T06:40:46Z</cp:lastPrinted>
  <dcterms:created xsi:type="dcterms:W3CDTF">2010-02-20T05:08:13Z</dcterms:created>
  <dcterms:modified xsi:type="dcterms:W3CDTF">2025-04-21T03:02:18Z</dcterms:modified>
</cp:coreProperties>
</file>